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79" activeTab="1"/>
  </bookViews>
  <sheets>
    <sheet name="прил 9.1 " sheetId="28" r:id="rId1"/>
    <sheet name="прил 9" sheetId="27" r:id="rId2"/>
    <sheet name="прил 8.1" sheetId="26" r:id="rId3"/>
    <sheet name="прил 8" sheetId="25" r:id="rId4"/>
    <sheet name="прил 7.1" sheetId="22" r:id="rId5"/>
    <sheet name="прил 7" sheetId="21" r:id="rId6"/>
    <sheet name="прил 6.3" sheetId="31" r:id="rId7"/>
    <sheet name="прил 6.2" sheetId="30" r:id="rId8"/>
    <sheet name="прил 6.1" sheetId="29" r:id="rId9"/>
    <sheet name="прил 6 ВМП" sheetId="24" r:id="rId10"/>
    <sheet name="прил 5.1" sheetId="1" r:id="rId11"/>
    <sheet name="прил 5 Роды" sheetId="2" r:id="rId12"/>
    <sheet name="прил 4.1 " sheetId="23" r:id="rId13"/>
    <sheet name="прил 4" sheetId="4" r:id="rId14"/>
    <sheet name="прил 3.1" sheetId="5" r:id="rId15"/>
    <sheet name="прил 3" sheetId="6" r:id="rId16"/>
    <sheet name="прил 2" sheetId="7" r:id="rId17"/>
    <sheet name="прил 1.11" sheetId="8" r:id="rId18"/>
    <sheet name="прил 1.10" sheetId="9" r:id="rId19"/>
    <sheet name="прил 1.9" sheetId="10" r:id="rId20"/>
    <sheet name="прил 1.8" sheetId="11" r:id="rId21"/>
    <sheet name="прил 1.7" sheetId="12" r:id="rId22"/>
    <sheet name="прил 1.6" sheetId="13" r:id="rId23"/>
    <sheet name="прил 1.5" sheetId="14" r:id="rId24"/>
    <sheet name="прил 1.4" sheetId="15" r:id="rId25"/>
    <sheet name="прил 1.3" sheetId="16" r:id="rId26"/>
    <sheet name="прил 1.2" sheetId="17" r:id="rId27"/>
    <sheet name="прил 1.1" sheetId="18" r:id="rId28"/>
  </sheets>
  <definedNames>
    <definedName name="_xlnm.Print_Area" localSheetId="20">'прил 1.8'!$A$1:$G$68</definedName>
    <definedName name="_xlnm.Print_Area" localSheetId="9">'прил 6 ВМП'!$A$1:$J$155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24" l="1"/>
  <c r="G67" i="24"/>
  <c r="H67" i="24"/>
  <c r="E67" i="24"/>
  <c r="H29" i="2" l="1"/>
  <c r="G6" i="2" l="1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5" i="2"/>
  <c r="G5" i="2"/>
  <c r="F6" i="27" l="1"/>
  <c r="F7" i="27" s="1"/>
  <c r="E6" i="27"/>
  <c r="G6" i="27" s="1"/>
  <c r="H6" i="27"/>
  <c r="G5" i="27"/>
  <c r="H5" i="27"/>
  <c r="E7" i="27" l="1"/>
  <c r="J16" i="24"/>
  <c r="I16" i="24"/>
  <c r="J15" i="24"/>
  <c r="I15" i="24"/>
  <c r="J39" i="24"/>
  <c r="I39" i="24"/>
  <c r="J38" i="24"/>
  <c r="I38" i="24"/>
  <c r="I5" i="24"/>
  <c r="J5" i="24"/>
  <c r="I6" i="24"/>
  <c r="J6" i="24"/>
  <c r="I7" i="24"/>
  <c r="J7" i="24"/>
  <c r="I8" i="24"/>
  <c r="J8" i="24"/>
  <c r="I9" i="24"/>
  <c r="J9" i="24"/>
  <c r="I10" i="24"/>
  <c r="J10" i="24"/>
  <c r="I11" i="24"/>
  <c r="J11" i="24"/>
  <c r="I12" i="24"/>
  <c r="J12" i="24"/>
  <c r="J13" i="24"/>
  <c r="I13" i="24"/>
  <c r="J33" i="24"/>
  <c r="I33" i="24"/>
  <c r="J26" i="24"/>
  <c r="I26" i="24"/>
  <c r="J25" i="24"/>
  <c r="I25" i="24"/>
  <c r="J23" i="24"/>
  <c r="I23" i="24"/>
  <c r="J22" i="24"/>
  <c r="I22" i="24"/>
  <c r="J36" i="24"/>
  <c r="I36" i="24"/>
  <c r="J35" i="24"/>
  <c r="I35" i="24"/>
  <c r="I28" i="24"/>
  <c r="J28" i="24"/>
  <c r="I29" i="24"/>
  <c r="J29" i="24"/>
  <c r="I30" i="24"/>
  <c r="J30" i="24"/>
  <c r="J31" i="24"/>
  <c r="I31" i="24"/>
  <c r="J18" i="24"/>
  <c r="I18" i="24"/>
  <c r="J20" i="24"/>
  <c r="I20" i="24"/>
  <c r="J42" i="24"/>
  <c r="I42" i="24"/>
  <c r="J41" i="24"/>
  <c r="I41" i="24"/>
  <c r="J65" i="24"/>
  <c r="I65" i="24"/>
  <c r="J63" i="24"/>
  <c r="I63" i="24"/>
  <c r="J62" i="24"/>
  <c r="I62" i="24"/>
  <c r="F13" i="21" l="1"/>
  <c r="H13" i="21" s="1"/>
  <c r="E13" i="21"/>
  <c r="G13" i="21" s="1"/>
  <c r="H12" i="21"/>
  <c r="F12" i="21"/>
  <c r="E12" i="21"/>
  <c r="G12" i="21" s="1"/>
  <c r="F11" i="21"/>
  <c r="F14" i="21" s="1"/>
  <c r="E11" i="21"/>
  <c r="H10" i="21"/>
  <c r="G10" i="21"/>
  <c r="H9" i="21"/>
  <c r="G9" i="21"/>
  <c r="H11" i="21" l="1"/>
  <c r="E14" i="21"/>
  <c r="G11" i="21"/>
  <c r="G6" i="25" l="1"/>
  <c r="F6" i="25"/>
  <c r="E6" i="25"/>
  <c r="E7" i="25" s="1"/>
  <c r="H5" i="25"/>
  <c r="G5" i="25"/>
  <c r="F7" i="25" l="1"/>
  <c r="H6" i="25"/>
  <c r="J123" i="24"/>
  <c r="I123" i="24"/>
  <c r="J122" i="24"/>
  <c r="I122" i="24"/>
  <c r="I152" i="24"/>
  <c r="J152" i="24"/>
  <c r="I150" i="24"/>
  <c r="J150" i="24"/>
  <c r="I151" i="24"/>
  <c r="J151" i="24"/>
  <c r="I149" i="24"/>
  <c r="J149" i="24"/>
  <c r="I148" i="24"/>
  <c r="J148" i="24"/>
  <c r="J147" i="24"/>
  <c r="I147" i="24"/>
  <c r="J144" i="24"/>
  <c r="I144" i="24"/>
  <c r="J142" i="24"/>
  <c r="I142" i="24"/>
  <c r="J140" i="24"/>
  <c r="I140" i="24"/>
  <c r="J138" i="24"/>
  <c r="I138" i="24"/>
  <c r="I135" i="24"/>
  <c r="J135" i="24"/>
  <c r="I134" i="24"/>
  <c r="J134" i="24"/>
  <c r="I133" i="24"/>
  <c r="J133" i="24"/>
  <c r="I131" i="24"/>
  <c r="J131" i="24"/>
  <c r="I132" i="24"/>
  <c r="J132" i="24"/>
  <c r="J130" i="24"/>
  <c r="I130" i="24"/>
  <c r="J128" i="24"/>
  <c r="I128" i="24"/>
  <c r="I126" i="24"/>
  <c r="J126" i="24"/>
  <c r="J125" i="24"/>
  <c r="I125" i="24"/>
  <c r="J119" i="24"/>
  <c r="I119" i="24"/>
  <c r="J116" i="24"/>
  <c r="I116" i="24"/>
  <c r="J115" i="24"/>
  <c r="I115" i="24"/>
  <c r="I112" i="24"/>
  <c r="J112" i="24"/>
  <c r="I111" i="24"/>
  <c r="J111" i="24"/>
  <c r="I110" i="24"/>
  <c r="J110" i="24"/>
  <c r="I109" i="24"/>
  <c r="J109" i="24"/>
  <c r="I108" i="24"/>
  <c r="J108" i="24"/>
  <c r="J107" i="24"/>
  <c r="I107" i="24"/>
  <c r="J105" i="24"/>
  <c r="I105" i="24"/>
  <c r="J104" i="24"/>
  <c r="I104" i="24"/>
  <c r="J101" i="24"/>
  <c r="I101" i="24"/>
  <c r="J100" i="24"/>
  <c r="I100" i="24"/>
  <c r="J97" i="24"/>
  <c r="I97" i="24"/>
  <c r="J95" i="24"/>
  <c r="I95" i="24"/>
  <c r="J92" i="24"/>
  <c r="I92" i="24"/>
  <c r="J91" i="24"/>
  <c r="I91" i="24"/>
  <c r="I86" i="24"/>
  <c r="J86" i="24"/>
  <c r="I87" i="24"/>
  <c r="J87" i="24"/>
  <c r="I88" i="24"/>
  <c r="J88" i="24"/>
  <c r="J89" i="24"/>
  <c r="I89" i="24"/>
  <c r="J83" i="24"/>
  <c r="I83" i="24"/>
  <c r="J81" i="24"/>
  <c r="I81" i="24"/>
  <c r="J79" i="24"/>
  <c r="I79" i="24"/>
  <c r="J76" i="24"/>
  <c r="I76" i="24"/>
  <c r="J73" i="24"/>
  <c r="I73" i="24"/>
  <c r="J72" i="24"/>
  <c r="I72" i="24"/>
  <c r="J69" i="24"/>
  <c r="I69" i="24"/>
  <c r="J68" i="24"/>
  <c r="I68" i="24"/>
  <c r="J59" i="24"/>
  <c r="I59" i="24"/>
  <c r="J58" i="24"/>
  <c r="I58" i="24"/>
  <c r="J56" i="24"/>
  <c r="I56" i="24"/>
  <c r="J55" i="24"/>
  <c r="I55" i="24"/>
  <c r="J53" i="24"/>
  <c r="I53" i="24"/>
  <c r="J51" i="24"/>
  <c r="I51" i="24"/>
  <c r="J49" i="24"/>
  <c r="I49" i="24"/>
  <c r="J48" i="24"/>
  <c r="I48" i="24"/>
  <c r="I46" i="24"/>
  <c r="J46" i="24"/>
  <c r="J45" i="24"/>
  <c r="I45" i="24"/>
  <c r="H153" i="24" l="1"/>
  <c r="G153" i="24"/>
  <c r="F153" i="24"/>
  <c r="E153" i="24"/>
  <c r="H145" i="24"/>
  <c r="G145" i="24"/>
  <c r="F145" i="24"/>
  <c r="E145" i="24"/>
  <c r="H143" i="24"/>
  <c r="G143" i="24"/>
  <c r="F143" i="24"/>
  <c r="J143" i="24" s="1"/>
  <c r="E143" i="24"/>
  <c r="H141" i="24"/>
  <c r="G141" i="24"/>
  <c r="F141" i="24"/>
  <c r="J141" i="24" s="1"/>
  <c r="E141" i="24"/>
  <c r="H139" i="24"/>
  <c r="G139" i="24"/>
  <c r="F139" i="24"/>
  <c r="J139" i="24" s="1"/>
  <c r="E139" i="24"/>
  <c r="H136" i="24"/>
  <c r="G136" i="24"/>
  <c r="F136" i="24"/>
  <c r="J136" i="24" s="1"/>
  <c r="E136" i="24"/>
  <c r="H129" i="24"/>
  <c r="G129" i="24"/>
  <c r="F129" i="24"/>
  <c r="J129" i="24" s="1"/>
  <c r="E129" i="24"/>
  <c r="H127" i="24"/>
  <c r="G127" i="24"/>
  <c r="F127" i="24"/>
  <c r="J127" i="24" s="1"/>
  <c r="E127" i="24"/>
  <c r="H124" i="24"/>
  <c r="G124" i="24"/>
  <c r="F124" i="24"/>
  <c r="E124" i="24"/>
  <c r="H120" i="24"/>
  <c r="H121" i="24" s="1"/>
  <c r="G120" i="24"/>
  <c r="F120" i="24"/>
  <c r="E120" i="24"/>
  <c r="H117" i="24"/>
  <c r="G117" i="24"/>
  <c r="F117" i="24"/>
  <c r="E117" i="24"/>
  <c r="E118" i="24" s="1"/>
  <c r="H113" i="24"/>
  <c r="G113" i="24"/>
  <c r="F113" i="24"/>
  <c r="J113" i="24" s="1"/>
  <c r="E113" i="24"/>
  <c r="H106" i="24"/>
  <c r="G106" i="24"/>
  <c r="F106" i="24"/>
  <c r="J106" i="24" s="1"/>
  <c r="E106" i="24"/>
  <c r="H102" i="24"/>
  <c r="H103" i="24" s="1"/>
  <c r="G102" i="24"/>
  <c r="F102" i="24"/>
  <c r="E102" i="24"/>
  <c r="H98" i="24"/>
  <c r="G98" i="24"/>
  <c r="F98" i="24"/>
  <c r="J98" i="24" s="1"/>
  <c r="E98" i="24"/>
  <c r="H96" i="24"/>
  <c r="G96" i="24"/>
  <c r="F96" i="24"/>
  <c r="J96" i="24" s="1"/>
  <c r="E96" i="24"/>
  <c r="H93" i="24"/>
  <c r="G93" i="24"/>
  <c r="F93" i="24"/>
  <c r="J93" i="24" s="1"/>
  <c r="E93" i="24"/>
  <c r="H90" i="24"/>
  <c r="G90" i="24"/>
  <c r="F90" i="24"/>
  <c r="E90" i="24"/>
  <c r="H84" i="24"/>
  <c r="G84" i="24"/>
  <c r="F84" i="24"/>
  <c r="E84" i="24"/>
  <c r="H82" i="24"/>
  <c r="G82" i="24"/>
  <c r="F82" i="24"/>
  <c r="E82" i="24"/>
  <c r="H80" i="24"/>
  <c r="G80" i="24"/>
  <c r="F80" i="24"/>
  <c r="J80" i="24" s="1"/>
  <c r="E80" i="24"/>
  <c r="H77" i="24"/>
  <c r="H78" i="24" s="1"/>
  <c r="G77" i="24"/>
  <c r="G78" i="24" s="1"/>
  <c r="F77" i="24"/>
  <c r="J77" i="24" s="1"/>
  <c r="E77" i="24"/>
  <c r="H74" i="24"/>
  <c r="G74" i="24"/>
  <c r="F74" i="24"/>
  <c r="J74" i="24" s="1"/>
  <c r="E74" i="24"/>
  <c r="H70" i="24"/>
  <c r="G70" i="24"/>
  <c r="F70" i="24"/>
  <c r="F71" i="24" s="1"/>
  <c r="E70" i="24"/>
  <c r="E71" i="24" s="1"/>
  <c r="H66" i="24"/>
  <c r="G66" i="24"/>
  <c r="F66" i="24"/>
  <c r="E66" i="24"/>
  <c r="H64" i="24"/>
  <c r="G64" i="24"/>
  <c r="F64" i="24"/>
  <c r="J64" i="24" s="1"/>
  <c r="E64" i="24"/>
  <c r="H60" i="24"/>
  <c r="G60" i="24"/>
  <c r="F60" i="24"/>
  <c r="E60" i="24"/>
  <c r="H57" i="24"/>
  <c r="G57" i="24"/>
  <c r="F57" i="24"/>
  <c r="E57" i="24"/>
  <c r="H54" i="24"/>
  <c r="G54" i="24"/>
  <c r="F54" i="24"/>
  <c r="E54" i="24"/>
  <c r="H52" i="24"/>
  <c r="G52" i="24"/>
  <c r="F52" i="24"/>
  <c r="E52" i="24"/>
  <c r="H50" i="24"/>
  <c r="G50" i="24"/>
  <c r="F50" i="24"/>
  <c r="E50" i="24"/>
  <c r="H47" i="24"/>
  <c r="G47" i="24"/>
  <c r="F47" i="24"/>
  <c r="E47" i="24"/>
  <c r="H43" i="24"/>
  <c r="G43" i="24"/>
  <c r="F43" i="24"/>
  <c r="J43" i="24" s="1"/>
  <c r="E43" i="24"/>
  <c r="H40" i="24"/>
  <c r="G40" i="24"/>
  <c r="F40" i="24"/>
  <c r="J40" i="24" s="1"/>
  <c r="E40" i="24"/>
  <c r="H37" i="24"/>
  <c r="G37" i="24"/>
  <c r="F37" i="24"/>
  <c r="J37" i="24" s="1"/>
  <c r="E37" i="24"/>
  <c r="H34" i="24"/>
  <c r="G34" i="24"/>
  <c r="F34" i="24"/>
  <c r="J34" i="24" s="1"/>
  <c r="E34" i="24"/>
  <c r="H32" i="24"/>
  <c r="G32" i="24"/>
  <c r="F32" i="24"/>
  <c r="J32" i="24" s="1"/>
  <c r="E32" i="24"/>
  <c r="H27" i="24"/>
  <c r="G27" i="24"/>
  <c r="F27" i="24"/>
  <c r="J27" i="24" s="1"/>
  <c r="E27" i="24"/>
  <c r="H24" i="24"/>
  <c r="G24" i="24"/>
  <c r="F24" i="24"/>
  <c r="J24" i="24" s="1"/>
  <c r="E24" i="24"/>
  <c r="H21" i="24"/>
  <c r="G21" i="24"/>
  <c r="F21" i="24"/>
  <c r="J21" i="24" s="1"/>
  <c r="E21" i="24"/>
  <c r="H19" i="24"/>
  <c r="G19" i="24"/>
  <c r="F19" i="24"/>
  <c r="J19" i="24" s="1"/>
  <c r="E19" i="24"/>
  <c r="H17" i="24"/>
  <c r="G17" i="24"/>
  <c r="F17" i="24"/>
  <c r="J17" i="24" s="1"/>
  <c r="E17" i="24"/>
  <c r="H14" i="24"/>
  <c r="G14" i="24"/>
  <c r="F14" i="24"/>
  <c r="J14" i="24" s="1"/>
  <c r="E14" i="24"/>
  <c r="I14" i="24" l="1"/>
  <c r="I17" i="24"/>
  <c r="I19" i="24"/>
  <c r="I21" i="24"/>
  <c r="I24" i="24"/>
  <c r="I27" i="24"/>
  <c r="I32" i="24"/>
  <c r="I34" i="24"/>
  <c r="I37" i="24"/>
  <c r="I40" i="24"/>
  <c r="I43" i="24"/>
  <c r="I64" i="24"/>
  <c r="I80" i="24"/>
  <c r="I93" i="24"/>
  <c r="I96" i="24"/>
  <c r="I98" i="24"/>
  <c r="I106" i="24"/>
  <c r="I113" i="24"/>
  <c r="I127" i="24"/>
  <c r="I129" i="24"/>
  <c r="I136" i="24"/>
  <c r="I139" i="24"/>
  <c r="I141" i="24"/>
  <c r="I143" i="24"/>
  <c r="I145" i="24"/>
  <c r="J145" i="24"/>
  <c r="J66" i="24"/>
  <c r="I66" i="24"/>
  <c r="I47" i="24"/>
  <c r="I50" i="24"/>
  <c r="I52" i="24"/>
  <c r="I54" i="24"/>
  <c r="I57" i="24"/>
  <c r="I60" i="24"/>
  <c r="J90" i="24"/>
  <c r="E78" i="24"/>
  <c r="I78" i="24" s="1"/>
  <c r="I77" i="24"/>
  <c r="E94" i="24"/>
  <c r="I90" i="24"/>
  <c r="E103" i="24"/>
  <c r="I102" i="24"/>
  <c r="E121" i="24"/>
  <c r="I120" i="24"/>
  <c r="E154" i="24"/>
  <c r="I153" i="24"/>
  <c r="F103" i="24"/>
  <c r="J103" i="24" s="1"/>
  <c r="J102" i="24"/>
  <c r="F121" i="24"/>
  <c r="J121" i="24" s="1"/>
  <c r="J120" i="24"/>
  <c r="F154" i="24"/>
  <c r="J153" i="24"/>
  <c r="J50" i="24"/>
  <c r="J52" i="24"/>
  <c r="J54" i="24"/>
  <c r="J57" i="24"/>
  <c r="J60" i="24"/>
  <c r="I82" i="24"/>
  <c r="I84" i="24"/>
  <c r="I124" i="24"/>
  <c r="E75" i="24"/>
  <c r="I74" i="24"/>
  <c r="F75" i="24"/>
  <c r="J82" i="24"/>
  <c r="J84" i="24"/>
  <c r="J124" i="24"/>
  <c r="H118" i="24"/>
  <c r="J117" i="24"/>
  <c r="G118" i="24"/>
  <c r="I118" i="24" s="1"/>
  <c r="I117" i="24"/>
  <c r="H94" i="24"/>
  <c r="H71" i="24"/>
  <c r="J71" i="24" s="1"/>
  <c r="J70" i="24"/>
  <c r="G71" i="24"/>
  <c r="I71" i="24" s="1"/>
  <c r="I70" i="24"/>
  <c r="H61" i="24"/>
  <c r="J47" i="24"/>
  <c r="H114" i="24"/>
  <c r="E85" i="24"/>
  <c r="H154" i="24"/>
  <c r="F61" i="24"/>
  <c r="E61" i="24"/>
  <c r="H75" i="24"/>
  <c r="F94" i="24"/>
  <c r="F99" i="24"/>
  <c r="G99" i="24"/>
  <c r="F137" i="24"/>
  <c r="H146" i="24"/>
  <c r="E99" i="24"/>
  <c r="G61" i="24"/>
  <c r="I61" i="24" s="1"/>
  <c r="F146" i="24"/>
  <c r="E44" i="24"/>
  <c r="G114" i="24"/>
  <c r="H137" i="24"/>
  <c r="F118" i="24"/>
  <c r="G44" i="24"/>
  <c r="G75" i="24"/>
  <c r="F85" i="24"/>
  <c r="F44" i="24"/>
  <c r="H44" i="24"/>
  <c r="F78" i="24"/>
  <c r="J78" i="24" s="1"/>
  <c r="G137" i="24"/>
  <c r="G146" i="24"/>
  <c r="G85" i="24"/>
  <c r="H85" i="24"/>
  <c r="G103" i="24"/>
  <c r="G121" i="24"/>
  <c r="E137" i="24"/>
  <c r="E146" i="24"/>
  <c r="G94" i="24"/>
  <c r="E114" i="24"/>
  <c r="F114" i="24"/>
  <c r="H99" i="24"/>
  <c r="G154" i="24"/>
  <c r="I114" i="24" l="1"/>
  <c r="J44" i="24"/>
  <c r="J154" i="24"/>
  <c r="J118" i="24"/>
  <c r="I94" i="24"/>
  <c r="J137" i="24"/>
  <c r="I67" i="24"/>
  <c r="J99" i="24"/>
  <c r="J67" i="24"/>
  <c r="J114" i="24"/>
  <c r="I85" i="24"/>
  <c r="I44" i="24"/>
  <c r="J61" i="24"/>
  <c r="I99" i="24"/>
  <c r="J75" i="24"/>
  <c r="I121" i="24"/>
  <c r="I137" i="24"/>
  <c r="I146" i="24"/>
  <c r="J85" i="24"/>
  <c r="J146" i="24"/>
  <c r="J94" i="24"/>
  <c r="I75" i="24"/>
  <c r="I154" i="24"/>
  <c r="I103" i="24"/>
  <c r="E155" i="24"/>
  <c r="H155" i="24"/>
  <c r="F155" i="24"/>
  <c r="G155" i="24"/>
  <c r="I155" i="24" l="1"/>
  <c r="J155" i="24"/>
  <c r="C41" i="23"/>
  <c r="C38" i="23" s="1"/>
  <c r="B41" i="23"/>
  <c r="B38" i="23" s="1"/>
  <c r="C30" i="23"/>
  <c r="C27" i="23" s="1"/>
  <c r="B30" i="23"/>
  <c r="B27" i="23" s="1"/>
  <c r="C20" i="23"/>
  <c r="C17" i="23" s="1"/>
  <c r="B20" i="23"/>
  <c r="B17" i="23" s="1"/>
  <c r="C9" i="23"/>
  <c r="B9" i="23"/>
  <c r="B6" i="23" s="1"/>
  <c r="C6" i="23" l="1"/>
  <c r="F8" i="21"/>
  <c r="E8" i="21"/>
  <c r="H7" i="21"/>
  <c r="G7" i="21"/>
  <c r="H6" i="21"/>
  <c r="G6" i="21"/>
  <c r="H5" i="21"/>
  <c r="G5" i="21"/>
  <c r="E9" i="4" l="1"/>
  <c r="G8" i="4"/>
  <c r="F8" i="4"/>
  <c r="F9" i="4" s="1"/>
  <c r="H7" i="4"/>
  <c r="G7" i="4"/>
  <c r="H6" i="4"/>
  <c r="G6" i="4"/>
  <c r="H5" i="4"/>
  <c r="G5" i="4"/>
  <c r="H8" i="4" l="1"/>
  <c r="C14" i="5"/>
  <c r="B14" i="5"/>
  <c r="C8" i="5"/>
  <c r="C5" i="5" s="1"/>
  <c r="B8" i="5"/>
  <c r="B5" i="5" s="1"/>
  <c r="G9" i="6"/>
  <c r="F9" i="6"/>
  <c r="G8" i="6"/>
  <c r="F8" i="6"/>
  <c r="G7" i="6"/>
  <c r="F7" i="6"/>
  <c r="G6" i="6"/>
  <c r="F6" i="6"/>
  <c r="G5" i="6"/>
  <c r="E5" i="6"/>
  <c r="D5" i="6"/>
  <c r="C5" i="6"/>
  <c r="B5" i="6"/>
  <c r="F5" i="6" l="1"/>
  <c r="E68" i="11"/>
  <c r="D68" i="11"/>
  <c r="C68" i="11"/>
  <c r="C68" i="12"/>
  <c r="F68" i="13"/>
  <c r="E68" i="13"/>
  <c r="D68" i="13"/>
  <c r="C68" i="13"/>
  <c r="F68" i="14"/>
  <c r="E68" i="14"/>
  <c r="D68" i="14"/>
  <c r="C68" i="14"/>
  <c r="F68" i="15"/>
  <c r="E68" i="15"/>
  <c r="D68" i="15"/>
  <c r="C68" i="15"/>
  <c r="F68" i="16"/>
  <c r="E68" i="16"/>
  <c r="D68" i="16"/>
  <c r="C68" i="16"/>
  <c r="F68" i="17"/>
  <c r="E68" i="17"/>
  <c r="D68" i="17"/>
  <c r="H68" i="17" s="1"/>
  <c r="C68" i="17"/>
  <c r="G68" i="17" l="1"/>
  <c r="F68" i="18"/>
  <c r="E68" i="18"/>
  <c r="D68" i="18"/>
  <c r="C68" i="18"/>
</calcChain>
</file>

<file path=xl/sharedStrings.xml><?xml version="1.0" encoding="utf-8"?>
<sst xmlns="http://schemas.openxmlformats.org/spreadsheetml/2006/main" count="3823" uniqueCount="385">
  <si>
    <t>Расчет премиальных сумм по итогам работы амбулаторной службы медицинских организаций – балансодержателей 
за  Сентябрь 2018 года в разрезе страховых медицинских организаций</t>
  </si>
  <si>
    <t>Код МОЕР</t>
  </si>
  <si>
    <t>Наименование МО</t>
  </si>
  <si>
    <t xml:space="preserve">Премиальный фонд к распределению 
по итогам работы за  Сентябрь 2018г., рублей </t>
  </si>
  <si>
    <t>ИТОГО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</si>
  <si>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</si>
  <si>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Сентябрь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</si>
  <si>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</si>
  <si>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</si>
  <si>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</si>
  <si>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</si>
  <si>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Оренбургской области</t>
  </si>
  <si>
    <t>560002</t>
  </si>
  <si>
    <t>ОРЕНБУРГ ОБЛАСТНАЯ КБ  № 2</t>
  </si>
  <si>
    <t>560014</t>
  </si>
  <si>
    <t>ОРЕНБУРГ ФГБОУ ВО ОРГМУ МИНЗДРАВА</t>
  </si>
  <si>
    <t>560017</t>
  </si>
  <si>
    <t>ОРЕНБУРГ ГБУЗ ГКБ №1</t>
  </si>
  <si>
    <t>560019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</si>
  <si>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</si>
  <si>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</si>
  <si>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</si>
  <si>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</si>
  <si>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</si>
  <si>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</si>
  <si>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</si>
  <si>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560026</t>
  </si>
  <si>
    <t>ОРЕНБУРГ ГАУЗ ГКБ ИМ. ПИРОГОВА Н.И.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</si>
  <si>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</si>
  <si>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</si>
  <si>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</si>
  <si>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</si>
  <si>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</si>
  <si>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</si>
  <si>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</si>
  <si>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</si>
  <si>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560036</t>
  </si>
  <si>
    <t>ОРСКАЯ ГАУЗ ГБ № 1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</si>
  <si>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</si>
  <si>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</si>
  <si>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</si>
  <si>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</si>
  <si>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</si>
  <si>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</si>
  <si>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</si>
  <si>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</si>
  <si>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</si>
  <si>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</si>
  <si>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</si>
  <si>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</si>
  <si>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</si>
  <si>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</si>
  <si>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</si>
  <si>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</si>
  <si>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</si>
  <si>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</si>
  <si>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</si>
  <si>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</si>
  <si>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</si>
  <si>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</si>
  <si>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</si>
  <si>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</si>
  <si>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</si>
  <si>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</si>
  <si>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</si>
  <si>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</si>
  <si>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</si>
  <si>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</si>
  <si>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</si>
  <si>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</si>
  <si>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</si>
  <si>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</si>
  <si>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</si>
  <si>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</si>
  <si>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</si>
  <si>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</si>
  <si>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</si>
  <si>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</si>
  <si>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</si>
  <si>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</si>
  <si>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</si>
  <si>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</si>
  <si>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</si>
  <si>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</si>
  <si>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</si>
  <si>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</si>
  <si>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</si>
  <si>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</si>
  <si>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</si>
  <si>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</si>
  <si>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</si>
  <si>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</si>
  <si>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</si>
  <si>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</si>
  <si>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</si>
  <si>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</si>
  <si>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</si>
  <si>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</si>
  <si>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</si>
  <si>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</si>
  <si>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</si>
  <si>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</si>
  <si>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</si>
  <si>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</si>
  <si>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</si>
  <si>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</si>
  <si>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</si>
  <si>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</si>
  <si>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</si>
  <si>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</si>
  <si>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</si>
  <si>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</si>
  <si>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</si>
  <si>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</si>
  <si>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</si>
  <si>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</si>
  <si>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</si>
  <si>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</si>
  <si>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</si>
  <si>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</si>
  <si>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</si>
  <si>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</si>
  <si>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</si>
  <si>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</si>
  <si>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</si>
  <si>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</si>
  <si>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</si>
  <si>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</si>
  <si>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</si>
  <si>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</si>
  <si>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560206</t>
  </si>
  <si>
    <t>НОВОТРОИЦК БОЛЬНИЦА СКОРОЙ МЕДИЦИНСКОЙ ПОМОЩИ</t>
  </si>
  <si>
    <t>560214</t>
  </si>
  <si>
    <t>БУЗУЛУКСКАЯ БОЛЬНИЦА СКОРОЙ МЕДИЦИНСКОЙ ПОМОЩИ</t>
  </si>
  <si>
    <t xml:space="preserve">Расчет суммы премии, подлежащей распределению  по итогам работы медицинских организаций - балансодержателей за  Сентябрь 2018 года </t>
  </si>
  <si>
    <t>Остаток премиального фонда по МО-балансодержателям за Август 2018г. после оценки результатов и выплаты СМО, рублей</t>
  </si>
  <si>
    <t>Сумма премиального фонда за  Сентябрь 2018г., рублей</t>
  </si>
  <si>
    <t xml:space="preserve">Итого премиальный фонд к распределению 
по итогам работы за  Сентябрь 2018г., рублей </t>
  </si>
  <si>
    <t>Ф-л ООО "РГС-МЕДИЦИНА" В Оренб.обл.</t>
  </si>
  <si>
    <t>Расчет лимитов подушевого финансирования амбулаторно-поликлинической помощи на Октябрь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</si>
  <si>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</si>
  <si>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</si>
  <si>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</si>
  <si>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</si>
  <si>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</si>
  <si>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</si>
  <si>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РГС - МЕДИЦИНА</t>
  </si>
  <si>
    <t>ИНГОССТРАХ-МС</t>
  </si>
  <si>
    <t>МАКС-М</t>
  </si>
  <si>
    <t>Итого</t>
  </si>
  <si>
    <t>Итого по области</t>
  </si>
  <si>
    <t>Оценка объёма амбулаторно-поликлинических посещений на одного прикреплённого к медицинской организации.*</t>
  </si>
  <si>
    <t xml:space="preserve">
* при нормативе на год - 5,559 посещений на 1 жителя (взрослые), целевой показатель за 09 мес. 2018 года составляет -4,1693 посещений на 1 жителя (взрослые)
* при нормативе на год - 11,887 посещений на 1 жителя (дети), целевой показатель за 09 мес. 2018 года составляет -8,9152 посещений на 1 жителя (дети)
** результат со значением "1" отражает наличие случаев АП в отношении умерших граждан.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</si>
  <si>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</si>
  <si>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</si>
  <si>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</si>
  <si>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</si>
  <si>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</si>
  <si>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</si>
  <si>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</si>
  <si>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</si>
  <si>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</si>
  <si>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</si>
  <si>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</si>
  <si>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/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</si>
  <si>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</si>
  <si>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</si>
  <si>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2018 году на взрослых составляет 0,269.
* в общем количестве посещений - нормативная доля посещений в 2018 году на детей составляет 0,413.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</si>
  <si>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</si>
  <si>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</si>
  <si>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</si>
  <si>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</si>
  <si>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</si>
  <si>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09 мес. 2018 года составляет - 0,5018
* целевой показатель охвата на детей за 09 мес. 2018 года составляет - 0,451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</si>
  <si>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</si>
  <si>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</si>
  <si>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</si>
  <si>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</si>
  <si>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</si>
  <si>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09 мес. 2018 года составляет - 0,3847 посещений на 1 жителя (взрослые); 
* при нормативе на год - 0,7319 посещений на 1 жителя (дети), целевой показатель за 09 мес. 2018 года составляет - 0,5489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</si>
  <si>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</si>
  <si>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</si>
  <si>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</si>
  <si>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Частота вызовов скорой помощи ПН*</t>
  </si>
  <si>
    <t xml:space="preserve">* при нормативе на год - 0,304 вызова на 1 жителя (взрослые), целевой показатель за 09 мес. 2018 года составляет - 0,228 вызова на 1 жителя (взрослые); 
* при нормативе на год - 0,286 вызова на 1 жителя (дети), целевой показатель за 09 мес. 2018 года составляет - 0,2145 вызова на 1 жителя (дети); 
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</si>
  <si>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</si>
  <si>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</si>
  <si>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</si>
  <si>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</si>
  <si>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 xml:space="preserve">* при нормативе на год - 0,149 госпитализаций на 1 жителя (взрослые), целевой показатель за 09 мес. 2018 года составляет - 0,1118 госпитализаций на 1 жителя (взрослые);
* при нормативе на год - 0,158 госпитализаций на 1 жителя (дети), целевой показатель за 09 мес. 2018 года составляет - 0,1185 госпитализаций на 1 жителя (дети);
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</si>
  <si>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</si>
  <si>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</si>
  <si>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</si>
  <si>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</si>
  <si>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( 0,8305), наибольшего результата в расчетном 09 месяцев 2018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</si>
  <si>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</si>
  <si>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</si>
  <si>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</si>
  <si>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</si>
  <si>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</si>
  <si>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</si>
  <si>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</si>
  <si>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</si>
  <si>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</si>
  <si>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</si>
  <si>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</si>
  <si>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</si>
  <si>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</si>
  <si>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</si>
  <si>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</si>
  <si>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</si>
  <si>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</si>
  <si>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</si>
  <si>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</si>
  <si>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</si>
  <si>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</si>
  <si>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</si>
  <si>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</si>
  <si>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</si>
  <si>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</si>
  <si>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 Корректировка объемов предоставления  стационарной (МУН) медицинской помощи между кварталами для  ГБУЗ "ГКБ № 2" г. Оренбурга на 2018 год на основании ходатайства МО.</t>
  </si>
  <si>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</si>
  <si>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</si>
  <si>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</si>
  <si>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</si>
  <si>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</si>
  <si>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Стационар  (МУН)</t>
  </si>
  <si>
    <t>1 квартал</t>
  </si>
  <si>
    <t>2 квартал</t>
  </si>
  <si>
    <t>3 квартал</t>
  </si>
  <si>
    <t>4 квартал</t>
  </si>
  <si>
    <t>Корректировка объемов предоставления  стационарной (МУН) медицинской помощи между кварталами для  ГБУЗ "ГКБ № 2" г. Оренбурга на 2018 год на основании ходатайства МО.</t>
  </si>
  <si>
    <t>руб.</t>
  </si>
  <si>
    <t>Стационар (МУН)</t>
  </si>
  <si>
    <t>1 квартал 2018 г.</t>
  </si>
  <si>
    <t>2 квартал 2018 г.</t>
  </si>
  <si>
    <t>3 квартал 2018 г.</t>
  </si>
  <si>
    <t>ВТБ МС</t>
  </si>
  <si>
    <t>ИНГОССТРАХ-М</t>
  </si>
  <si>
    <t>СОГАЗ-МЕД</t>
  </si>
  <si>
    <t>4 квартал 2018 г.</t>
  </si>
  <si>
    <t>Вид МП</t>
  </si>
  <si>
    <t>ГБУЗ "Адамовская РБ"</t>
  </si>
  <si>
    <t>ГАУЗ "Кваркенская РБ"</t>
  </si>
  <si>
    <t>ГБУЗ "Городская больница" г. Ясный</t>
  </si>
  <si>
    <t>ГАУЗ "Городская больница № 2" г. Орска</t>
  </si>
  <si>
    <t xml:space="preserve"> Корректировка объемов предоставления стационарной медицинской помощи ( МУН) на 2018г.  для ГБУЗ "Адамовская РБ", ГАУЗ "Кваркенская РБ", ГБУЗ "Городская больница" г. Ясный, ГАУЗ "Городская больница № 2" г. Орска на основании ходатайства МО.</t>
  </si>
  <si>
    <t xml:space="preserve">Приложение 1.1 к протоколу заседания  Комиссии по разработке ТП ОМС №23 от 31.10.2018г.   </t>
  </si>
  <si>
    <t xml:space="preserve">Приложение 1.2 к протоколу заседания  Комиссии по разработке ТП ОМС №23 от 31.10.2018г.   </t>
  </si>
  <si>
    <t xml:space="preserve">Приложение 1.3 к протоколу заседания  Комиссии по разработке ТП ОМС №23 от 31.10.2018г.   </t>
  </si>
  <si>
    <t xml:space="preserve">Приложение 1.4 к протоколу заседания  Комиссии по разработке ТП ОМС №23 от 31.10.2018г.   </t>
  </si>
  <si>
    <t xml:space="preserve">Приложение 1.5 к протоколу заседания  Комиссии по разработке ТП ОМС №23 от 31.10.2018г.   </t>
  </si>
  <si>
    <t xml:space="preserve">Приложение 1.6 к протоколу заседания  Комиссии по разработке ТП ОМС №23 от 31.10.2018г.   </t>
  </si>
  <si>
    <t xml:space="preserve">Приложение 1.7 к протоколу заседания  Комиссии по разработке ТП ОМС №23 от 31.10.2018г.   </t>
  </si>
  <si>
    <t xml:space="preserve">Приложение 1.8 к протоколу заседания  Комиссии по разработке ТП ОМС №23 от 31.10.2018г.   </t>
  </si>
  <si>
    <t xml:space="preserve">Приложение 1.9 к протоколу заседания  Комиссии по разработке ТП ОМС №23 от 31.10.2018г.   </t>
  </si>
  <si>
    <t xml:space="preserve">Приложение 1.10 к протоколу заседания Комиссии по разработке ТП ОМС №23 от 31.10.2018г.   </t>
  </si>
  <si>
    <t xml:space="preserve">Приложение 2 к протоколу заседания  Комиссии по разработке ТП ОМС №23 от 31.10.2018г.   </t>
  </si>
  <si>
    <t xml:space="preserve">Приложение 3 к протоколу заседания  Комиссии по разработке ТП ОМС № 23 от 31.10.2018г.   </t>
  </si>
  <si>
    <r>
      <t>Приложение 3.1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23 от 31.10.2018 г.</t>
    </r>
  </si>
  <si>
    <t xml:space="preserve">Приложение 4 к протоколу заседания  Комиссии по разработке ТП ОМС № 23 от 31.10.2018г.   </t>
  </si>
  <si>
    <t>ГАУЗ "БСМП" г.Новотроицка</t>
  </si>
  <si>
    <t>Стационар  (МРФ)</t>
  </si>
  <si>
    <t>ГБУЗ "ГБ" г.Соль-Илецка</t>
  </si>
  <si>
    <t>ГБУЗ "ГБ" г.Сорочинска</t>
  </si>
  <si>
    <t xml:space="preserve">Приложение 7 к протоколу заседания  Комиссии по разработке ТП ОМС № 23 от 31.10.2018г.   </t>
  </si>
  <si>
    <r>
      <t>Приложение 4.1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23 от 31.10.2018 г.</t>
    </r>
  </si>
  <si>
    <t>Корректировка объемов предоставления стационарной медицинской помощи ( МУН) на 2018г.  для ГБУЗ "Адамовская РБ", ГАУЗ "Кваркенская РБ", ГБУЗ "Городская больница" г. Ясный, ГАУЗ "Городская больница № 2" г. Орска на основании ходатайства МО.</t>
  </si>
  <si>
    <t>Стационар (МРФ)</t>
  </si>
  <si>
    <t>Наименование профиля ВМП</t>
  </si>
  <si>
    <t>№ группы ВМП</t>
  </si>
  <si>
    <t>Абдоминальная хирургия</t>
  </si>
  <si>
    <t xml:space="preserve">Итого по профилю </t>
  </si>
  <si>
    <t>ГБУЗ "Оренбургский клинический перинатальный центр"</t>
  </si>
  <si>
    <t>Неонатология</t>
  </si>
  <si>
    <t>Сердечно-сосудистая хирургия</t>
  </si>
  <si>
    <t>Приложение 6 к протоколу заседания Комиссии по разработке ТП ОМС № 23 от 31.10.2018 г.</t>
  </si>
  <si>
    <t>Корректировка объемов ВМП в рамках программы ОМС за 2018 год по инициативе МЗ.</t>
  </si>
  <si>
    <t>№ п/п</t>
  </si>
  <si>
    <t>сумма</t>
  </si>
  <si>
    <t>ГБУЗ «Оренбургская областная клиническая больница»</t>
  </si>
  <si>
    <t>Урология</t>
  </si>
  <si>
    <t>Гематология</t>
  </si>
  <si>
    <t>Гастроэнторология</t>
  </si>
  <si>
    <t>Оториноларингология</t>
  </si>
  <si>
    <t>Офтальмология</t>
  </si>
  <si>
    <t>Нейрохирургия</t>
  </si>
  <si>
    <t>Ревматология</t>
  </si>
  <si>
    <t>Онкология</t>
  </si>
  <si>
    <t>Травматология и ортопедия</t>
  </si>
  <si>
    <t>Итого по медицинской организации</t>
  </si>
  <si>
    <t>ГАУЗ «Оренбургская областная клиническая больница № 2»</t>
  </si>
  <si>
    <t>Акушерство и гинекология</t>
  </si>
  <si>
    <t>Эндокринология</t>
  </si>
  <si>
    <t>Торакальная хирургия</t>
  </si>
  <si>
    <t>ГБУЗ "Областная детская клиническая больница"</t>
  </si>
  <si>
    <t>Педиатрия</t>
  </si>
  <si>
    <t>Челюстно-лицевая хирургия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</si>
  <si>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</si>
  <si>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</si>
  <si>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ГБУЗ «Орский онкологический диспансер»</t>
  </si>
  <si>
    <t>ГБУЗ «Городская клиническая больница №1» города Оренбурга</t>
  </si>
  <si>
    <t>ГБУЗ "Городская клиническая больница №4" г. Оренбурга</t>
  </si>
  <si>
    <t>Комбустиология</t>
  </si>
  <si>
    <t xml:space="preserve">ГБУЗ «Городская клиническая больница №5» города Оренбурга  </t>
  </si>
  <si>
    <t>Детская хирургия в период новорожденности</t>
  </si>
  <si>
    <t>ГАУЗ «Городская клиническая больница им. Н.И. Пирогова» г. Оренбурга</t>
  </si>
  <si>
    <t>ГАУЗ "Городская больница №3" города Орска</t>
  </si>
  <si>
    <t>ГАУЗ "Городская больница № 4" города Орска</t>
  </si>
  <si>
    <t>ГБУЗ "Бузулукская больница скорой медицинской помощи""</t>
  </si>
  <si>
    <t>НУЗ "Отделенческая клиническая больница на станции Оренбург ОАО "РЖД"</t>
  </si>
  <si>
    <t xml:space="preserve">ГАУЗ "Больница скорой медицинской помощи" Новотроицка </t>
  </si>
  <si>
    <t>ИТОГО  по всем медицинским организациям</t>
  </si>
  <si>
    <t>Корректировка</t>
  </si>
  <si>
    <t>План по ВМП за 2018 года</t>
  </si>
  <si>
    <t>План с учетом корректировкипо ВМП за 2018 года</t>
  </si>
  <si>
    <t xml:space="preserve">Приложение 8 к протоколу заседания  Комиссии по разработке ТП ОМС № 23 от 31.10.2018г.   </t>
  </si>
  <si>
    <t xml:space="preserve"> Корректировка объемов предоставления стационарозамещающей медицинской помощи (МРФ)                                между ГБУЗ "ООКОД" и ГБУЗ "ООД" на 2018 год</t>
  </si>
  <si>
    <t>ГБУЗ "ООКОД"</t>
  </si>
  <si>
    <t>Дневной стационар  (МРФ)</t>
  </si>
  <si>
    <t>ГБУЗ "ООД"</t>
  </si>
  <si>
    <t>МО</t>
  </si>
  <si>
    <t>560018</t>
  </si>
  <si>
    <t>ОРЕНБУРГ ГАУЗ ГКБ  №2</t>
  </si>
  <si>
    <t>560025</t>
  </si>
  <si>
    <t>НОВОТРОИЦК БСМП</t>
  </si>
  <si>
    <t>БУЗУЛУКСКАЯ БСМП</t>
  </si>
  <si>
    <t>САКМАРСКАЯ РБ</t>
  </si>
  <si>
    <t>ИТОГО:</t>
  </si>
  <si>
    <t xml:space="preserve">Приложение 5 к протоколу заседания  Комиссии по разработке ТП ОМС № 23 от 31.10.2018г.   </t>
  </si>
  <si>
    <t>ГАУЗ "ООКБ"</t>
  </si>
  <si>
    <t>ГАУЗ "ООКБ № 2"</t>
  </si>
  <si>
    <t>ГБУЗ "Бузулукская БСМП"</t>
  </si>
  <si>
    <t>Корректировка объемов предоставления стационарной медицинской помощи (МРФ) на 2018 год  по ходатайствам МО.</t>
  </si>
  <si>
    <t xml:space="preserve">ПЕРИНАТАЛЬНЫЙ ЦЕНТР ОРЕНБУРГ </t>
  </si>
  <si>
    <t xml:space="preserve"> Корректировка объемов предоставления стационарозамещающей медицинской помощи (медицинская реабилитация) между ГБУЗ "ОС-ИЦМР" г. Соль-Илецк и ГБУЗ "ББСМП" по ходатайству МО на 2018 год</t>
  </si>
  <si>
    <t xml:space="preserve">Приложение 9 к протоколу заседания  Комиссии по разработке ТП ОМС № 23 от 31.10.2018г.   </t>
  </si>
  <si>
    <t xml:space="preserve">ГБУЗ "ОС-ИЦМР" г. Соль-Илецк </t>
  </si>
  <si>
    <t>ГБУЗ "ББСМП"</t>
  </si>
  <si>
    <t>Медреабилитация  стационарозамещение (МРФ)</t>
  </si>
  <si>
    <r>
      <t>Приложение 9.1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23 от 31.10.2018 г.</t>
    </r>
  </si>
  <si>
    <t>МЕДРЕАБИЛИТАЦИЯ (дневной) (МРФ)</t>
  </si>
  <si>
    <t>Объемы  предоставления высокотехнологичной медицинской помощи в рамках программы обязательного медицинского страхования на   III  квартал 2018 года .</t>
  </si>
  <si>
    <t>ОРЕНБУРГСКИЙ ФИЛИАЛ АО "СТРАХОВАЯ КОМПАНИЯ "СОГАЗ-МЕД"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</si>
  <si>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</si>
  <si>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</si>
  <si>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</si>
  <si>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</si>
  <si>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</si>
  <si>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</si>
  <si>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</si>
  <si>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</si>
  <si>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</si>
  <si>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</si>
  <si>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"ГКБ № 5" г.Оренбурга</t>
  </si>
  <si>
    <t>ГБУЗ "ОКПЦ" г.Оренбург</t>
  </si>
  <si>
    <t>ГАУЗ "ГКБ им. Н.И. Пирогова" г.Оренбурга</t>
  </si>
  <si>
    <t>ОКБ на ст.Оренбург г.Оренбург</t>
  </si>
  <si>
    <t>ГАУЗ "ГБ №3" г. Орска</t>
  </si>
  <si>
    <t>ГАУЗ "ГБ № 4" г. Орска</t>
  </si>
  <si>
    <t>ГАУЗ "БСМП" г. Новотроицка</t>
  </si>
  <si>
    <t>ГБУЗ "ББСМП" г. Бузулука</t>
  </si>
  <si>
    <t>Всего объем ВМП</t>
  </si>
  <si>
    <t>объем.руб.</t>
  </si>
  <si>
    <t>Гастроэнтерология</t>
  </si>
  <si>
    <t>ОРЕНБУРГСКИЙ ФИЛИАЛ ООО ВТБ МС</t>
  </si>
  <si>
    <t>ФИЛИАЛ ООО "СК "ИНГОССТРАХ-М" В Г.ОРЕНБУРГЕ</t>
  </si>
  <si>
    <t>ФИЛИАЛ АО "МАКС-М" В Г. ОРЕНБУРГЕ</t>
  </si>
  <si>
    <t>ФИЛИАЛ ООО "РГС-МЕДИЦИНА" В ОРЕНБУРГСКОЙ ОБЛАСТИ</t>
  </si>
  <si>
    <t>Приложение 6.1 к протоколу заседания Комиссии по разработке ТП ОМС № 23 от 31.10.2018 г.</t>
  </si>
  <si>
    <t>Корректировка объемов ВМП в рамках программы ОМС на 2018 год по инициативе МЗ в разрезе СМО за 3 квартал.</t>
  </si>
  <si>
    <t>Объемы  предоставления высокотехнологичной медицинской помощи в рамках программы обязательного медицинского страхования на   IV  квартал 2018 года .</t>
  </si>
  <si>
    <t>Приложение 6.2 к протоколу заседания Комиссии по разработке ТП ОМС № 23 от 31.10.2018 г.</t>
  </si>
  <si>
    <t>Корректировка объемов ВМП в рамках программы ОМС на 2018 год по инициативе МЗ в разрезе СМО за 4 квартал.</t>
  </si>
  <si>
    <t>Объемы  предоставления высокотехнологичной медицинской помощи в рамках программы обязательного медицинского страхования на 2018 год.</t>
  </si>
  <si>
    <t>Приложение 6.3 к протоколу заседания Комиссии по разработке ТП ОМС № 23 от 31.10.2018 г.</t>
  </si>
  <si>
    <t>Корректировка объемов ВМП в рамках программы ОМС на 2018 год по инициативе МЗ в разрезе СМО за год.</t>
  </si>
  <si>
    <r>
      <t>Приложение 7.1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23 от 31.10.2018 г.</t>
    </r>
  </si>
  <si>
    <r>
      <t>Приложение 8.1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23 от 31.10.2018 г.</t>
    </r>
  </si>
  <si>
    <t xml:space="preserve"> Корректировка объемов предоставления стационарозамещающей медицинской помощи (МРФ) между ГБУЗ "ООКОД" и                              ГБУЗ "ООД" на 2018 год</t>
  </si>
  <si>
    <t>Стационарозамещение  (МРФ)</t>
  </si>
  <si>
    <t>-</t>
  </si>
  <si>
    <t>Корректировка объемов предоставления стационарной медицинской помощи (Роды) на 2018 год по инициативе Министерства здравоохранения Оренбургской области.</t>
  </si>
  <si>
    <t>Стационар (Роды)</t>
  </si>
  <si>
    <t xml:space="preserve">Приложение 1.11 к протоколу заседания  Комиссии по разработке ТП ОМС №23 от 31.10.2018г.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</si>
</sst>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"/>
      <family val="2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2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59"/>
      <name val="Times New Roman"/>
      <family val="1"/>
      <charset val="204"/>
    </font>
    <font>
      <b/>
      <sz val="12"/>
      <name val="Arial"/>
      <family val="2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</borders>
  <cellStyleXfs count="9">
    <xf numFmtId="0" fontId="0" fillId="0" borderId="0"/>
    <xf numFmtId="0" fontId="14" fillId="0" borderId="0"/>
    <xf numFmtId="43" fontId="22" fillId="0" borderId="0" applyFont="0" applyFill="0" applyBorder="0" applyAlignment="0" applyProtection="0"/>
    <xf numFmtId="0" fontId="23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</cellStyleXfs>
  <cellXfs count="491">
    <xf numFmtId="0" fontId="0" fillId="0" borderId="0" xfId="0"/>
    <xf numFmtId="0" fontId="0" fillId="0" borderId="0" xfId="0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wrapText="1"/>
    </xf>
    <xf numFmtId="3" fontId="2" fillId="0" borderId="2" xfId="0" applyNumberFormat="1" applyFont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3" fontId="3" fillId="3" borderId="2" xfId="0" applyNumberFormat="1" applyFont="1" applyFill="1" applyBorder="1" applyAlignment="1">
      <alignment horizontal="right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3" fontId="0" fillId="0" borderId="5" xfId="0" applyNumberFormat="1" applyFont="1" applyBorder="1" applyAlignment="1">
      <alignment horizontal="right" vertical="center"/>
    </xf>
    <xf numFmtId="1" fontId="0" fillId="0" borderId="5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12" fillId="0" borderId="0" xfId="0" applyFont="1"/>
    <xf numFmtId="165" fontId="12" fillId="0" borderId="0" xfId="0" applyNumberFormat="1" applyFont="1" applyAlignment="1">
      <alignment wrapText="1"/>
    </xf>
    <xf numFmtId="165" fontId="12" fillId="0" borderId="0" xfId="0" applyNumberFormat="1" applyFont="1" applyAlignment="1">
      <alignment horizontal="center"/>
    </xf>
    <xf numFmtId="165" fontId="0" fillId="0" borderId="0" xfId="0" applyNumberFormat="1"/>
    <xf numFmtId="1" fontId="0" fillId="0" borderId="0" xfId="0" applyNumberFormat="1"/>
    <xf numFmtId="165" fontId="12" fillId="0" borderId="7" xfId="0" applyNumberFormat="1" applyFont="1" applyBorder="1" applyAlignment="1">
      <alignment wrapText="1"/>
    </xf>
    <xf numFmtId="165" fontId="12" fillId="0" borderId="0" xfId="0" applyNumberFormat="1" applyFont="1"/>
    <xf numFmtId="1" fontId="12" fillId="0" borderId="0" xfId="0" applyNumberFormat="1" applyFont="1" applyAlignment="1">
      <alignment wrapText="1"/>
    </xf>
    <xf numFmtId="1" fontId="12" fillId="0" borderId="0" xfId="0" applyNumberFormat="1" applyFont="1"/>
    <xf numFmtId="4" fontId="15" fillId="4" borderId="5" xfId="1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165" fontId="12" fillId="0" borderId="5" xfId="0" applyNumberFormat="1" applyFont="1" applyBorder="1" applyAlignment="1">
      <alignment horizontal="center" wrapText="1"/>
    </xf>
    <xf numFmtId="165" fontId="12" fillId="0" borderId="5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 wrapText="1"/>
    </xf>
    <xf numFmtId="1" fontId="12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wrapText="1"/>
    </xf>
    <xf numFmtId="3" fontId="12" fillId="0" borderId="5" xfId="0" applyNumberFormat="1" applyFont="1" applyBorder="1"/>
    <xf numFmtId="165" fontId="12" fillId="0" borderId="5" xfId="0" applyNumberFormat="1" applyFont="1" applyBorder="1"/>
    <xf numFmtId="1" fontId="12" fillId="0" borderId="5" xfId="0" applyNumberFormat="1" applyFont="1" applyBorder="1"/>
    <xf numFmtId="165" fontId="12" fillId="0" borderId="5" xfId="0" applyNumberFormat="1" applyFont="1" applyFill="1" applyBorder="1"/>
    <xf numFmtId="1" fontId="12" fillId="7" borderId="5" xfId="0" applyNumberFormat="1" applyFont="1" applyFill="1" applyBorder="1"/>
    <xf numFmtId="0" fontId="12" fillId="0" borderId="5" xfId="0" applyFont="1" applyBorder="1" applyAlignment="1">
      <alignment horizontal="left"/>
    </xf>
    <xf numFmtId="0" fontId="12" fillId="0" borderId="5" xfId="0" applyFont="1" applyBorder="1"/>
    <xf numFmtId="165" fontId="0" fillId="0" borderId="5" xfId="0" applyNumberFormat="1" applyBorder="1"/>
    <xf numFmtId="1" fontId="0" fillId="0" borderId="5" xfId="0" applyNumberFormat="1" applyBorder="1"/>
    <xf numFmtId="0" fontId="0" fillId="0" borderId="5" xfId="0" applyBorder="1"/>
    <xf numFmtId="165" fontId="12" fillId="0" borderId="5" xfId="0" applyNumberFormat="1" applyFont="1" applyBorder="1" applyAlignment="1">
      <alignment horizontal="right"/>
    </xf>
    <xf numFmtId="10" fontId="12" fillId="0" borderId="0" xfId="0" applyNumberFormat="1" applyFont="1" applyAlignment="1">
      <alignment wrapText="1"/>
    </xf>
    <xf numFmtId="10" fontId="12" fillId="0" borderId="0" xfId="0" applyNumberFormat="1" applyFont="1" applyAlignment="1">
      <alignment horizontal="center"/>
    </xf>
    <xf numFmtId="10" fontId="12" fillId="0" borderId="5" xfId="0" applyNumberFormat="1" applyFont="1" applyBorder="1"/>
    <xf numFmtId="10" fontId="12" fillId="0" borderId="5" xfId="0" applyNumberFormat="1" applyFont="1" applyBorder="1" applyAlignment="1">
      <alignment horizontal="right"/>
    </xf>
    <xf numFmtId="10" fontId="12" fillId="0" borderId="0" xfId="0" applyNumberFormat="1" applyFont="1"/>
    <xf numFmtId="0" fontId="15" fillId="4" borderId="5" xfId="1" applyNumberFormat="1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3" fontId="0" fillId="0" borderId="5" xfId="0" applyNumberFormat="1" applyBorder="1"/>
    <xf numFmtId="10" fontId="0" fillId="0" borderId="5" xfId="0" applyNumberFormat="1" applyBorder="1"/>
    <xf numFmtId="0" fontId="0" fillId="0" borderId="0" xfId="0" applyAlignment="1">
      <alignment wrapText="1"/>
    </xf>
    <xf numFmtId="2" fontId="12" fillId="0" borderId="0" xfId="0" applyNumberFormat="1" applyFont="1" applyAlignment="1">
      <alignment wrapText="1"/>
    </xf>
    <xf numFmtId="3" fontId="12" fillId="0" borderId="0" xfId="0" applyNumberFormat="1" applyFont="1"/>
    <xf numFmtId="0" fontId="12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7" fillId="0" borderId="5" xfId="1" applyNumberFormat="1" applyFont="1" applyBorder="1" applyAlignment="1">
      <alignment horizontal="left" wrapText="1"/>
    </xf>
    <xf numFmtId="0" fontId="17" fillId="0" borderId="5" xfId="1" applyNumberFormat="1" applyFont="1" applyBorder="1" applyAlignment="1">
      <alignment wrapText="1"/>
    </xf>
    <xf numFmtId="4" fontId="18" fillId="0" borderId="5" xfId="0" applyNumberFormat="1" applyFont="1" applyFill="1" applyBorder="1" applyAlignment="1">
      <alignment horizontal="right"/>
    </xf>
    <xf numFmtId="4" fontId="18" fillId="0" borderId="5" xfId="0" applyNumberFormat="1" applyFont="1" applyBorder="1" applyAlignment="1">
      <alignment horizontal="right"/>
    </xf>
    <xf numFmtId="4" fontId="18" fillId="8" borderId="5" xfId="0" applyNumberFormat="1" applyFont="1" applyFill="1" applyBorder="1" applyAlignment="1">
      <alignment horizontal="right"/>
    </xf>
    <xf numFmtId="4" fontId="18" fillId="7" borderId="5" xfId="0" applyNumberFormat="1" applyFont="1" applyFill="1" applyBorder="1" applyAlignment="1">
      <alignment horizontal="right"/>
    </xf>
    <xf numFmtId="4" fontId="0" fillId="0" borderId="0" xfId="0" applyNumberFormat="1"/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12" fillId="0" borderId="5" xfId="0" applyNumberFormat="1" applyFont="1" applyBorder="1" applyAlignment="1">
      <alignment horizontal="left" wrapText="1"/>
    </xf>
    <xf numFmtId="0" fontId="12" fillId="0" borderId="0" xfId="0" applyFont="1" applyAlignment="1">
      <alignment wrapText="1"/>
    </xf>
    <xf numFmtId="0" fontId="0" fillId="0" borderId="5" xfId="0" applyBorder="1" applyAlignment="1">
      <alignment horizontal="left" wrapText="1"/>
    </xf>
    <xf numFmtId="0" fontId="12" fillId="0" borderId="5" xfId="0" applyFont="1" applyBorder="1" applyAlignment="1">
      <alignment wrapText="1"/>
    </xf>
    <xf numFmtId="4" fontId="19" fillId="4" borderId="5" xfId="1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0" fillId="0" borderId="5" xfId="0" applyFont="1" applyBorder="1" applyAlignment="1">
      <alignment horizontal="center" wrapText="1"/>
    </xf>
    <xf numFmtId="0" fontId="20" fillId="0" borderId="5" xfId="0" applyFont="1" applyBorder="1" applyAlignment="1">
      <alignment horizontal="center"/>
    </xf>
    <xf numFmtId="165" fontId="20" fillId="0" borderId="5" xfId="0" applyNumberFormat="1" applyFont="1" applyBorder="1" applyAlignment="1">
      <alignment horizontal="center" wrapText="1"/>
    </xf>
    <xf numFmtId="165" fontId="20" fillId="0" borderId="5" xfId="0" applyNumberFormat="1" applyFont="1" applyBorder="1" applyAlignment="1">
      <alignment horizontal="center"/>
    </xf>
    <xf numFmtId="1" fontId="20" fillId="0" borderId="5" xfId="0" applyNumberFormat="1" applyFont="1" applyBorder="1" applyAlignment="1">
      <alignment horizontal="center" wrapText="1"/>
    </xf>
    <xf numFmtId="1" fontId="20" fillId="0" borderId="5" xfId="0" applyNumberFormat="1" applyFont="1" applyBorder="1" applyAlignment="1">
      <alignment horizontal="center"/>
    </xf>
    <xf numFmtId="10" fontId="20" fillId="0" borderId="5" xfId="0" applyNumberFormat="1" applyFont="1" applyBorder="1" applyAlignment="1">
      <alignment horizontal="center" wrapText="1"/>
    </xf>
    <xf numFmtId="10" fontId="20" fillId="0" borderId="5" xfId="0" applyNumberFormat="1" applyFont="1" applyBorder="1" applyAlignment="1">
      <alignment horizontal="center"/>
    </xf>
    <xf numFmtId="0" fontId="24" fillId="0" borderId="0" xfId="3" applyFont="1"/>
    <xf numFmtId="0" fontId="2" fillId="0" borderId="0" xfId="0" applyNumberFormat="1" applyFont="1" applyAlignment="1">
      <alignment wrapText="1"/>
    </xf>
    <xf numFmtId="0" fontId="23" fillId="0" borderId="0" xfId="3"/>
    <xf numFmtId="0" fontId="26" fillId="0" borderId="0" xfId="3" applyFont="1" applyAlignment="1">
      <alignment vertical="center" wrapText="1"/>
    </xf>
    <xf numFmtId="0" fontId="4" fillId="0" borderId="0" xfId="3" applyFont="1"/>
    <xf numFmtId="0" fontId="27" fillId="0" borderId="5" xfId="3" applyFont="1" applyBorder="1" applyAlignment="1">
      <alignment horizontal="center" vertical="center"/>
    </xf>
    <xf numFmtId="0" fontId="27" fillId="0" borderId="5" xfId="3" applyFont="1" applyBorder="1" applyAlignment="1">
      <alignment horizontal="center" vertical="center" wrapText="1"/>
    </xf>
    <xf numFmtId="0" fontId="28" fillId="0" borderId="4" xfId="3" applyFont="1" applyBorder="1" applyAlignment="1">
      <alignment vertical="center" wrapText="1"/>
    </xf>
    <xf numFmtId="3" fontId="28" fillId="0" borderId="5" xfId="3" applyNumberFormat="1" applyFont="1" applyBorder="1" applyAlignment="1">
      <alignment horizontal="right" vertical="center" wrapText="1"/>
    </xf>
    <xf numFmtId="4" fontId="28" fillId="0" borderId="5" xfId="3" applyNumberFormat="1" applyFont="1" applyBorder="1" applyAlignment="1">
      <alignment horizontal="right" vertical="center" wrapText="1"/>
    </xf>
    <xf numFmtId="0" fontId="27" fillId="0" borderId="4" xfId="3" applyFont="1" applyBorder="1" applyAlignment="1">
      <alignment vertical="center" wrapText="1"/>
    </xf>
    <xf numFmtId="3" fontId="27" fillId="0" borderId="5" xfId="3" applyNumberFormat="1" applyFont="1" applyBorder="1" applyAlignment="1">
      <alignment horizontal="right" vertical="center" wrapText="1"/>
    </xf>
    <xf numFmtId="4" fontId="27" fillId="0" borderId="5" xfId="3" applyNumberFormat="1" applyFont="1" applyBorder="1" applyAlignment="1">
      <alignment horizontal="right" vertical="center" wrapText="1"/>
    </xf>
    <xf numFmtId="43" fontId="29" fillId="0" borderId="0" xfId="2" applyFont="1"/>
    <xf numFmtId="0" fontId="27" fillId="0" borderId="5" xfId="3" applyFont="1" applyBorder="1" applyAlignment="1">
      <alignment vertical="center" wrapText="1"/>
    </xf>
    <xf numFmtId="0" fontId="34" fillId="0" borderId="5" xfId="3" applyFont="1" applyBorder="1" applyAlignment="1">
      <alignment horizontal="center" vertical="center" wrapText="1"/>
    </xf>
    <xf numFmtId="0" fontId="35" fillId="0" borderId="8" xfId="0" applyFont="1" applyBorder="1" applyAlignment="1">
      <alignment horizontal="left" vertical="center" wrapText="1"/>
    </xf>
    <xf numFmtId="1" fontId="36" fillId="0" borderId="5" xfId="0" applyNumberFormat="1" applyFont="1" applyFill="1" applyBorder="1" applyAlignment="1">
      <alignment horizontal="right" vertical="center" wrapText="1"/>
    </xf>
    <xf numFmtId="4" fontId="36" fillId="0" borderId="5" xfId="0" applyNumberFormat="1" applyFont="1" applyFill="1" applyBorder="1" applyAlignment="1">
      <alignment horizontal="right" vertical="center" wrapText="1"/>
    </xf>
    <xf numFmtId="0" fontId="35" fillId="0" borderId="5" xfId="3" applyFont="1" applyBorder="1" applyAlignment="1">
      <alignment horizontal="center" vertical="center" wrapText="1"/>
    </xf>
    <xf numFmtId="0" fontId="37" fillId="0" borderId="5" xfId="3" applyFont="1" applyBorder="1" applyAlignment="1">
      <alignment horizontal="right" vertical="center" wrapText="1"/>
    </xf>
    <xf numFmtId="4" fontId="37" fillId="0" borderId="5" xfId="3" applyNumberFormat="1" applyFont="1" applyBorder="1" applyAlignment="1">
      <alignment horizontal="right" vertical="center" wrapText="1"/>
    </xf>
    <xf numFmtId="0" fontId="30" fillId="0" borderId="5" xfId="3" applyFont="1" applyBorder="1" applyAlignment="1">
      <alignment horizontal="left" vertical="center" wrapText="1"/>
    </xf>
    <xf numFmtId="0" fontId="38" fillId="0" borderId="5" xfId="3" applyFont="1" applyBorder="1" applyAlignment="1">
      <alignment horizontal="right" vertical="center" wrapText="1"/>
    </xf>
    <xf numFmtId="4" fontId="38" fillId="0" borderId="5" xfId="3" applyNumberFormat="1" applyFont="1" applyBorder="1" applyAlignment="1">
      <alignment horizontal="right" vertical="center" wrapText="1"/>
    </xf>
    <xf numFmtId="0" fontId="27" fillId="0" borderId="5" xfId="3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/>
    </xf>
    <xf numFmtId="0" fontId="15" fillId="4" borderId="5" xfId="1" applyNumberFormat="1" applyFont="1" applyFill="1" applyBorder="1" applyAlignment="1">
      <alignment horizontal="center" vertical="center" wrapText="1"/>
    </xf>
    <xf numFmtId="0" fontId="19" fillId="4" borderId="5" xfId="1" applyNumberFormat="1" applyFont="1" applyFill="1" applyBorder="1" applyAlignment="1">
      <alignment horizontal="center" vertical="center" wrapText="1"/>
    </xf>
    <xf numFmtId="0" fontId="27" fillId="0" borderId="5" xfId="3" applyFont="1" applyBorder="1" applyAlignment="1">
      <alignment horizontal="left" vertical="center" wrapText="1"/>
    </xf>
    <xf numFmtId="0" fontId="26" fillId="0" borderId="5" xfId="3" applyFont="1" applyBorder="1"/>
    <xf numFmtId="0" fontId="40" fillId="0" borderId="5" xfId="3" applyFont="1" applyBorder="1"/>
    <xf numFmtId="0" fontId="27" fillId="0" borderId="5" xfId="3" applyFont="1" applyBorder="1" applyAlignment="1">
      <alignment horizontal="right" vertical="center" wrapText="1"/>
    </xf>
    <xf numFmtId="3" fontId="37" fillId="9" borderId="6" xfId="0" applyNumberFormat="1" applyFont="1" applyFill="1" applyBorder="1" applyAlignment="1">
      <alignment horizontal="center" vertical="center" wrapText="1"/>
    </xf>
    <xf numFmtId="3" fontId="37" fillId="10" borderId="5" xfId="4" applyNumberFormat="1" applyFont="1" applyFill="1" applyBorder="1" applyAlignment="1">
      <alignment horizontal="center" vertical="center" wrapText="1"/>
    </xf>
    <xf numFmtId="3" fontId="37" fillId="9" borderId="5" xfId="0" applyNumberFormat="1" applyFont="1" applyFill="1" applyBorder="1" applyAlignment="1">
      <alignment horizontal="center" vertical="center" wrapText="1"/>
    </xf>
    <xf numFmtId="3" fontId="41" fillId="9" borderId="6" xfId="0" applyNumberFormat="1" applyFont="1" applyFill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/>
    </xf>
    <xf numFmtId="2" fontId="0" fillId="0" borderId="5" xfId="0" applyNumberFormat="1" applyBorder="1" applyAlignment="1">
      <alignment wrapText="1"/>
    </xf>
    <xf numFmtId="2" fontId="0" fillId="0" borderId="5" xfId="0" applyNumberFormat="1" applyBorder="1" applyAlignment="1">
      <alignment horizontal="left" wrapText="1"/>
    </xf>
    <xf numFmtId="2" fontId="12" fillId="0" borderId="5" xfId="0" applyNumberFormat="1" applyFont="1" applyBorder="1" applyAlignment="1">
      <alignment wrapText="1"/>
    </xf>
    <xf numFmtId="0" fontId="21" fillId="8" borderId="5" xfId="0" applyFont="1" applyFill="1" applyBorder="1"/>
    <xf numFmtId="0" fontId="19" fillId="4" borderId="8" xfId="1" applyNumberFormat="1" applyFont="1" applyFill="1" applyBorder="1" applyAlignment="1">
      <alignment horizontal="center" vertical="center" wrapText="1"/>
    </xf>
    <xf numFmtId="2" fontId="19" fillId="4" borderId="4" xfId="1" applyNumberFormat="1" applyFont="1" applyFill="1" applyBorder="1" applyAlignment="1">
      <alignment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42" fillId="0" borderId="5" xfId="0" applyNumberFormat="1" applyFont="1" applyBorder="1" applyAlignment="1">
      <alignment horizontal="center" vertical="center"/>
    </xf>
    <xf numFmtId="3" fontId="42" fillId="5" borderId="5" xfId="0" applyNumberFormat="1" applyFont="1" applyFill="1" applyBorder="1" applyAlignment="1">
      <alignment horizontal="right" vertical="center"/>
    </xf>
    <xf numFmtId="1" fontId="42" fillId="5" borderId="5" xfId="0" applyNumberFormat="1" applyFont="1" applyFill="1" applyBorder="1" applyAlignment="1">
      <alignment horizontal="right" vertical="center"/>
    </xf>
    <xf numFmtId="3" fontId="42" fillId="6" borderId="5" xfId="0" applyNumberFormat="1" applyFont="1" applyFill="1" applyBorder="1" applyAlignment="1">
      <alignment horizontal="right" vertical="center"/>
    </xf>
    <xf numFmtId="0" fontId="38" fillId="0" borderId="0" xfId="0" applyFont="1"/>
    <xf numFmtId="0" fontId="4" fillId="0" borderId="0" xfId="3" applyFont="1" applyBorder="1" applyAlignment="1">
      <alignment wrapText="1"/>
    </xf>
    <xf numFmtId="3" fontId="26" fillId="9" borderId="6" xfId="0" applyNumberFormat="1" applyFont="1" applyFill="1" applyBorder="1" applyAlignment="1">
      <alignment horizontal="center" vertical="center" wrapText="1"/>
    </xf>
    <xf numFmtId="3" fontId="43" fillId="9" borderId="6" xfId="0" applyNumberFormat="1" applyFont="1" applyFill="1" applyBorder="1" applyAlignment="1">
      <alignment horizontal="center" vertical="center" wrapText="1"/>
    </xf>
    <xf numFmtId="3" fontId="26" fillId="10" borderId="5" xfId="4" applyNumberFormat="1" applyFont="1" applyFill="1" applyBorder="1" applyAlignment="1">
      <alignment horizontal="center" vertical="center" wrapText="1"/>
    </xf>
    <xf numFmtId="3" fontId="26" fillId="9" borderId="5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45" fillId="0" borderId="0" xfId="5" applyFont="1" applyAlignment="1">
      <alignment horizontal="right" vertical="top"/>
    </xf>
    <xf numFmtId="0" fontId="1" fillId="0" borderId="0" xfId="5" applyFill="1"/>
    <xf numFmtId="0" fontId="1" fillId="0" borderId="0" xfId="5"/>
    <xf numFmtId="1" fontId="26" fillId="2" borderId="5" xfId="0" applyNumberFormat="1" applyFont="1" applyFill="1" applyBorder="1" applyAlignment="1">
      <alignment horizontal="right" vertical="center" wrapText="1"/>
    </xf>
    <xf numFmtId="3" fontId="26" fillId="0" borderId="5" xfId="0" applyNumberFormat="1" applyFont="1" applyFill="1" applyBorder="1" applyAlignment="1">
      <alignment horizontal="right" vertical="center" wrapText="1"/>
    </xf>
    <xf numFmtId="0" fontId="1" fillId="0" borderId="0" xfId="5" applyAlignment="1">
      <alignment horizontal="right" vertical="top"/>
    </xf>
    <xf numFmtId="0" fontId="44" fillId="0" borderId="0" xfId="5" applyFont="1" applyAlignment="1">
      <alignment horizontal="left" vertical="top"/>
    </xf>
    <xf numFmtId="3" fontId="27" fillId="0" borderId="0" xfId="5" applyNumberFormat="1" applyFont="1"/>
    <xf numFmtId="4" fontId="27" fillId="0" borderId="0" xfId="5" applyNumberFormat="1" applyFont="1"/>
    <xf numFmtId="1" fontId="51" fillId="12" borderId="5" xfId="0" applyNumberFormat="1" applyFont="1" applyFill="1" applyBorder="1" applyAlignment="1">
      <alignment horizontal="center" vertical="center" wrapText="1"/>
    </xf>
    <xf numFmtId="4" fontId="52" fillId="12" borderId="5" xfId="0" applyNumberFormat="1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right"/>
    </xf>
    <xf numFmtId="1" fontId="43" fillId="10" borderId="5" xfId="0" applyNumberFormat="1" applyFont="1" applyFill="1" applyBorder="1" applyAlignment="1">
      <alignment horizontal="right" wrapText="1"/>
    </xf>
    <xf numFmtId="4" fontId="43" fillId="10" borderId="5" xfId="0" applyNumberFormat="1" applyFont="1" applyFill="1" applyBorder="1" applyAlignment="1">
      <alignment wrapText="1"/>
    </xf>
    <xf numFmtId="4" fontId="26" fillId="0" borderId="5" xfId="0" applyNumberFormat="1" applyFont="1" applyBorder="1" applyAlignment="1">
      <alignment horizontal="right" wrapText="1"/>
    </xf>
    <xf numFmtId="3" fontId="26" fillId="0" borderId="5" xfId="0" applyNumberFormat="1" applyFont="1" applyBorder="1" applyAlignment="1">
      <alignment horizontal="right" wrapText="1"/>
    </xf>
    <xf numFmtId="0" fontId="26" fillId="2" borderId="5" xfId="0" applyFont="1" applyFill="1" applyBorder="1" applyAlignment="1">
      <alignment vertical="top" wrapText="1"/>
    </xf>
    <xf numFmtId="0" fontId="36" fillId="2" borderId="8" xfId="0" applyFont="1" applyFill="1" applyBorder="1" applyAlignment="1">
      <alignment horizontal="right" wrapText="1"/>
    </xf>
    <xf numFmtId="1" fontId="26" fillId="2" borderId="5" xfId="0" applyNumberFormat="1" applyFont="1" applyFill="1" applyBorder="1" applyAlignment="1">
      <alignment horizontal="right" wrapText="1"/>
    </xf>
    <xf numFmtId="4" fontId="26" fillId="2" borderId="5" xfId="0" applyNumberFormat="1" applyFont="1" applyFill="1" applyBorder="1" applyAlignment="1">
      <alignment wrapText="1"/>
    </xf>
    <xf numFmtId="0" fontId="26" fillId="0" borderId="8" xfId="0" applyFont="1" applyBorder="1" applyAlignment="1">
      <alignment horizontal="right" wrapText="1"/>
    </xf>
    <xf numFmtId="0" fontId="43" fillId="0" borderId="5" xfId="0" applyFont="1" applyBorder="1" applyAlignment="1">
      <alignment vertical="top"/>
    </xf>
    <xf numFmtId="0" fontId="27" fillId="0" borderId="5" xfId="0" applyFont="1" applyBorder="1" applyAlignment="1">
      <alignment horizontal="right"/>
    </xf>
    <xf numFmtId="4" fontId="26" fillId="0" borderId="5" xfId="0" applyNumberFormat="1" applyFont="1" applyBorder="1" applyAlignment="1">
      <alignment wrapText="1"/>
    </xf>
    <xf numFmtId="0" fontId="26" fillId="0" borderId="5" xfId="0" applyFont="1" applyBorder="1" applyAlignment="1">
      <alignment vertical="top" wrapText="1"/>
    </xf>
    <xf numFmtId="0" fontId="26" fillId="2" borderId="8" xfId="0" applyFont="1" applyFill="1" applyBorder="1" applyAlignment="1">
      <alignment horizontal="right" wrapText="1"/>
    </xf>
    <xf numFmtId="1" fontId="36" fillId="4" borderId="5" xfId="0" applyNumberFormat="1" applyFont="1" applyFill="1" applyBorder="1" applyAlignment="1">
      <alignment horizontal="right"/>
    </xf>
    <xf numFmtId="4" fontId="36" fillId="4" borderId="5" xfId="2" applyNumberFormat="1" applyFont="1" applyFill="1" applyBorder="1" applyAlignment="1"/>
    <xf numFmtId="3" fontId="36" fillId="4" borderId="5" xfId="0" applyNumberFormat="1" applyFont="1" applyFill="1" applyBorder="1" applyAlignment="1">
      <alignment horizontal="right" wrapText="1"/>
    </xf>
    <xf numFmtId="0" fontId="43" fillId="0" borderId="5" xfId="0" applyFont="1" applyBorder="1" applyAlignment="1">
      <alignment vertical="top" wrapText="1"/>
    </xf>
    <xf numFmtId="4" fontId="36" fillId="4" borderId="5" xfId="0" applyNumberFormat="1" applyFont="1" applyFill="1" applyBorder="1" applyAlignment="1"/>
    <xf numFmtId="0" fontId="43" fillId="0" borderId="4" xfId="0" applyFont="1" applyBorder="1" applyAlignment="1">
      <alignment vertical="top" wrapText="1"/>
    </xf>
    <xf numFmtId="3" fontId="36" fillId="4" borderId="5" xfId="0" applyNumberFormat="1" applyFont="1" applyFill="1" applyBorder="1" applyAlignment="1">
      <alignment horizontal="right"/>
    </xf>
    <xf numFmtId="3" fontId="43" fillId="10" borderId="5" xfId="0" applyNumberFormat="1" applyFont="1" applyFill="1" applyBorder="1" applyAlignment="1">
      <alignment horizontal="right" wrapText="1"/>
    </xf>
    <xf numFmtId="0" fontId="43" fillId="0" borderId="8" xfId="0" applyFont="1" applyBorder="1" applyAlignment="1">
      <alignment horizontal="right" wrapText="1"/>
    </xf>
    <xf numFmtId="3" fontId="26" fillId="2" borderId="5" xfId="0" applyNumberFormat="1" applyFont="1" applyFill="1" applyBorder="1" applyAlignment="1">
      <alignment horizontal="right" wrapText="1"/>
    </xf>
    <xf numFmtId="0" fontId="26" fillId="13" borderId="8" xfId="0" applyFont="1" applyFill="1" applyBorder="1" applyAlignment="1">
      <alignment horizontal="right" wrapText="1"/>
    </xf>
    <xf numFmtId="1" fontId="26" fillId="13" borderId="5" xfId="0" applyNumberFormat="1" applyFont="1" applyFill="1" applyBorder="1" applyAlignment="1">
      <alignment horizontal="right" wrapText="1"/>
    </xf>
    <xf numFmtId="4" fontId="26" fillId="13" borderId="5" xfId="0" applyNumberFormat="1" applyFont="1" applyFill="1" applyBorder="1" applyAlignment="1">
      <alignment wrapText="1"/>
    </xf>
    <xf numFmtId="0" fontId="26" fillId="0" borderId="8" xfId="0" applyFont="1" applyFill="1" applyBorder="1" applyAlignment="1">
      <alignment horizontal="right" wrapText="1"/>
    </xf>
    <xf numFmtId="1" fontId="43" fillId="0" borderId="5" xfId="0" applyNumberFormat="1" applyFont="1" applyFill="1" applyBorder="1" applyAlignment="1">
      <alignment horizontal="right" wrapText="1"/>
    </xf>
    <xf numFmtId="4" fontId="43" fillId="0" borderId="5" xfId="0" applyNumberFormat="1" applyFont="1" applyFill="1" applyBorder="1" applyAlignment="1">
      <alignment wrapText="1"/>
    </xf>
    <xf numFmtId="1" fontId="43" fillId="10" borderId="5" xfId="0" applyNumberFormat="1" applyFont="1" applyFill="1" applyBorder="1" applyAlignment="1">
      <alignment horizontal="right" vertical="center" wrapText="1"/>
    </xf>
    <xf numFmtId="4" fontId="43" fillId="10" borderId="5" xfId="0" applyNumberFormat="1" applyFont="1" applyFill="1" applyBorder="1" applyAlignment="1">
      <alignment vertical="center" wrapText="1"/>
    </xf>
    <xf numFmtId="4" fontId="26" fillId="2" borderId="5" xfId="0" applyNumberFormat="1" applyFont="1" applyFill="1" applyBorder="1" applyAlignment="1">
      <alignment vertical="center" wrapText="1"/>
    </xf>
    <xf numFmtId="1" fontId="43" fillId="0" borderId="5" xfId="0" applyNumberFormat="1" applyFont="1" applyFill="1" applyBorder="1" applyAlignment="1">
      <alignment horizontal="right" vertical="center" wrapText="1"/>
    </xf>
    <xf numFmtId="4" fontId="43" fillId="0" borderId="5" xfId="0" applyNumberFormat="1" applyFont="1" applyFill="1" applyBorder="1" applyAlignment="1">
      <alignment vertical="center" wrapText="1"/>
    </xf>
    <xf numFmtId="0" fontId="27" fillId="0" borderId="8" xfId="0" applyFont="1" applyFill="1" applyBorder="1" applyAlignment="1">
      <alignment horizontal="right"/>
    </xf>
    <xf numFmtId="0" fontId="43" fillId="0" borderId="5" xfId="0" applyFont="1" applyFill="1" applyBorder="1" applyAlignment="1">
      <alignment vertical="top"/>
    </xf>
    <xf numFmtId="0" fontId="27" fillId="0" borderId="5" xfId="0" applyFont="1" applyFill="1" applyBorder="1" applyAlignment="1">
      <alignment horizontal="right" vertical="center"/>
    </xf>
    <xf numFmtId="4" fontId="26" fillId="0" borderId="5" xfId="0" applyNumberFormat="1" applyFont="1" applyFill="1" applyBorder="1" applyAlignment="1">
      <alignment vertical="center" wrapText="1"/>
    </xf>
    <xf numFmtId="0" fontId="26" fillId="2" borderId="5" xfId="0" applyFont="1" applyFill="1" applyBorder="1" applyAlignment="1">
      <alignment horizontal="right" vertical="center" wrapText="1"/>
    </xf>
    <xf numFmtId="1" fontId="36" fillId="4" borderId="5" xfId="0" applyNumberFormat="1" applyFont="1" applyFill="1" applyBorder="1" applyAlignment="1">
      <alignment horizontal="right" vertical="center"/>
    </xf>
    <xf numFmtId="4" fontId="36" fillId="4" borderId="5" xfId="0" applyNumberFormat="1" applyFont="1" applyFill="1" applyBorder="1" applyAlignment="1">
      <alignment vertical="center"/>
    </xf>
    <xf numFmtId="0" fontId="26" fillId="0" borderId="4" xfId="0" applyFont="1" applyBorder="1" applyAlignment="1">
      <alignment vertical="top" wrapText="1"/>
    </xf>
    <xf numFmtId="0" fontId="26" fillId="0" borderId="5" xfId="0" applyFont="1" applyFill="1" applyBorder="1" applyAlignment="1">
      <alignment vertical="top" wrapText="1"/>
    </xf>
    <xf numFmtId="1" fontId="43" fillId="10" borderId="12" xfId="0" applyNumberFormat="1" applyFont="1" applyFill="1" applyBorder="1" applyAlignment="1">
      <alignment horizontal="right" wrapText="1"/>
    </xf>
    <xf numFmtId="0" fontId="43" fillId="10" borderId="5" xfId="0" applyNumberFormat="1" applyFont="1" applyFill="1" applyBorder="1" applyAlignment="1">
      <alignment horizontal="right" vertical="center" wrapText="1"/>
    </xf>
    <xf numFmtId="0" fontId="45" fillId="0" borderId="0" xfId="5" applyFont="1" applyAlignment="1"/>
    <xf numFmtId="0" fontId="1" fillId="0" borderId="0" xfId="5" applyAlignment="1"/>
    <xf numFmtId="3" fontId="36" fillId="3" borderId="5" xfId="0" applyNumberFormat="1" applyFont="1" applyFill="1" applyBorder="1" applyAlignment="1">
      <alignment horizontal="right" vertical="center" wrapText="1"/>
    </xf>
    <xf numFmtId="4" fontId="36" fillId="3" borderId="5" xfId="0" applyNumberFormat="1" applyFont="1" applyFill="1" applyBorder="1" applyAlignment="1">
      <alignment horizontal="right" vertical="center" wrapText="1"/>
    </xf>
    <xf numFmtId="0" fontId="27" fillId="0" borderId="5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/>
    </xf>
    <xf numFmtId="0" fontId="27" fillId="0" borderId="5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/>
    </xf>
    <xf numFmtId="3" fontId="45" fillId="9" borderId="6" xfId="0" applyNumberFormat="1" applyFont="1" applyFill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 wrapText="1"/>
    </xf>
    <xf numFmtId="0" fontId="45" fillId="10" borderId="5" xfId="6" applyNumberFormat="1" applyFont="1" applyFill="1" applyBorder="1" applyAlignment="1">
      <alignment horizontal="left" vertical="top"/>
    </xf>
    <xf numFmtId="0" fontId="45" fillId="10" borderId="5" xfId="6" applyNumberFormat="1" applyFont="1" applyFill="1" applyBorder="1" applyAlignment="1">
      <alignment horizontal="left" vertical="top" wrapText="1"/>
    </xf>
    <xf numFmtId="0" fontId="45" fillId="10" borderId="5" xfId="6" applyNumberFormat="1" applyFont="1" applyFill="1" applyBorder="1" applyAlignment="1">
      <alignment horizontal="center"/>
    </xf>
    <xf numFmtId="0" fontId="45" fillId="0" borderId="5" xfId="6" applyNumberFormat="1" applyFont="1" applyFill="1" applyBorder="1" applyAlignment="1">
      <alignment horizontal="left" vertical="top"/>
    </xf>
    <xf numFmtId="0" fontId="45" fillId="0" borderId="5" xfId="6" applyNumberFormat="1" applyFont="1" applyFill="1" applyBorder="1" applyAlignment="1">
      <alignment horizontal="left" vertical="top" wrapText="1"/>
    </xf>
    <xf numFmtId="0" fontId="45" fillId="0" borderId="5" xfId="6" applyNumberFormat="1" applyFont="1" applyFill="1" applyBorder="1" applyAlignment="1">
      <alignment horizontal="center"/>
    </xf>
    <xf numFmtId="0" fontId="38" fillId="0" borderId="0" xfId="0" applyFont="1" applyFill="1"/>
    <xf numFmtId="0" fontId="38" fillId="0" borderId="5" xfId="0" applyFont="1" applyBorder="1"/>
    <xf numFmtId="0" fontId="38" fillId="0" borderId="5" xfId="0" applyFont="1" applyFill="1" applyBorder="1"/>
    <xf numFmtId="0" fontId="27" fillId="0" borderId="5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/>
    </xf>
    <xf numFmtId="0" fontId="26" fillId="14" borderId="5" xfId="3" applyFont="1" applyFill="1" applyBorder="1"/>
    <xf numFmtId="0" fontId="40" fillId="14" borderId="5" xfId="3" applyFont="1" applyFill="1" applyBorder="1"/>
    <xf numFmtId="3" fontId="27" fillId="14" borderId="5" xfId="3" applyNumberFormat="1" applyFont="1" applyFill="1" applyBorder="1" applyAlignment="1">
      <alignment horizontal="right" vertical="center" wrapText="1"/>
    </xf>
    <xf numFmtId="0" fontId="27" fillId="14" borderId="5" xfId="3" applyFont="1" applyFill="1" applyBorder="1" applyAlignment="1">
      <alignment horizontal="right" vertical="center" wrapText="1"/>
    </xf>
    <xf numFmtId="2" fontId="36" fillId="4" borderId="5" xfId="0" applyNumberFormat="1" applyFont="1" applyFill="1" applyBorder="1" applyAlignment="1">
      <alignment horizontal="right"/>
    </xf>
    <xf numFmtId="3" fontId="38" fillId="9" borderId="6" xfId="0" applyNumberFormat="1" applyFont="1" applyFill="1" applyBorder="1" applyAlignment="1">
      <alignment horizontal="center" vertical="center" wrapText="1"/>
    </xf>
    <xf numFmtId="3" fontId="38" fillId="9" borderId="5" xfId="0" applyNumberFormat="1" applyFont="1" applyFill="1" applyBorder="1" applyAlignment="1">
      <alignment horizontal="center" vertical="center" wrapText="1"/>
    </xf>
    <xf numFmtId="0" fontId="39" fillId="0" borderId="0" xfId="8" applyAlignment="1">
      <alignment horizontal="left"/>
    </xf>
    <xf numFmtId="0" fontId="39" fillId="0" borderId="0" xfId="8"/>
    <xf numFmtId="0" fontId="39" fillId="0" borderId="5" xfId="8" applyNumberFormat="1" applyFont="1" applyBorder="1" applyAlignment="1">
      <alignment horizontal="center" vertical="center"/>
    </xf>
    <xf numFmtId="1" fontId="39" fillId="0" borderId="5" xfId="8" applyNumberFormat="1" applyFont="1" applyBorder="1" applyAlignment="1">
      <alignment horizontal="center" vertical="center"/>
    </xf>
    <xf numFmtId="0" fontId="39" fillId="0" borderId="0" xfId="8" applyNumberFormat="1" applyAlignment="1">
      <alignment horizontal="left" vertical="center"/>
    </xf>
    <xf numFmtId="0" fontId="39" fillId="0" borderId="5" xfId="8" applyNumberFormat="1" applyFont="1" applyBorder="1" applyAlignment="1">
      <alignment horizontal="left" vertical="center" wrapText="1"/>
    </xf>
    <xf numFmtId="1" fontId="39" fillId="0" borderId="5" xfId="8" applyNumberFormat="1" applyFont="1" applyBorder="1" applyAlignment="1">
      <alignment horizontal="left" vertical="center"/>
    </xf>
    <xf numFmtId="4" fontId="39" fillId="0" borderId="5" xfId="8" applyNumberFormat="1" applyFont="1" applyBorder="1" applyAlignment="1">
      <alignment horizontal="right" vertical="center" wrapText="1"/>
    </xf>
    <xf numFmtId="2" fontId="39" fillId="0" borderId="5" xfId="8" applyNumberFormat="1" applyFont="1" applyBorder="1" applyAlignment="1">
      <alignment horizontal="right" vertical="center" wrapText="1"/>
    </xf>
    <xf numFmtId="0" fontId="39" fillId="0" borderId="5" xfId="8" applyNumberFormat="1" applyFont="1" applyBorder="1" applyAlignment="1">
      <alignment horizontal="right" vertical="center" wrapText="1"/>
    </xf>
    <xf numFmtId="4" fontId="7" fillId="0" borderId="5" xfId="8" applyNumberFormat="1" applyFont="1" applyBorder="1" applyAlignment="1">
      <alignment horizontal="right" vertical="center" wrapText="1"/>
    </xf>
    <xf numFmtId="2" fontId="7" fillId="0" borderId="5" xfId="8" applyNumberFormat="1" applyFont="1" applyBorder="1" applyAlignment="1">
      <alignment horizontal="right" vertical="center" wrapText="1"/>
    </xf>
    <xf numFmtId="0" fontId="7" fillId="0" borderId="0" xfId="8" applyNumberFormat="1" applyFont="1" applyAlignment="1">
      <alignment horizontal="left" vertical="center"/>
    </xf>
    <xf numFmtId="0" fontId="7" fillId="0" borderId="5" xfId="8" applyNumberFormat="1" applyFont="1" applyBorder="1" applyAlignment="1">
      <alignment horizontal="right" vertical="center" wrapText="1"/>
    </xf>
    <xf numFmtId="0" fontId="33" fillId="0" borderId="0" xfId="3" applyFont="1"/>
    <xf numFmtId="0" fontId="33" fillId="0" borderId="0" xfId="0" applyFont="1"/>
    <xf numFmtId="0" fontId="33" fillId="0" borderId="0" xfId="0" applyFont="1" applyAlignment="1">
      <alignment vertical="center" wrapText="1"/>
    </xf>
    <xf numFmtId="3" fontId="33" fillId="0" borderId="5" xfId="3" applyNumberFormat="1" applyFont="1" applyBorder="1" applyAlignment="1">
      <alignment horizontal="center" vertical="center" wrapText="1"/>
    </xf>
    <xf numFmtId="3" fontId="57" fillId="10" borderId="5" xfId="7" applyNumberFormat="1" applyFont="1" applyFill="1" applyBorder="1" applyAlignment="1">
      <alignment horizontal="right" vertical="top" wrapText="1"/>
    </xf>
    <xf numFmtId="3" fontId="48" fillId="10" borderId="5" xfId="7" applyNumberFormat="1" applyFont="1" applyFill="1" applyBorder="1" applyAlignment="1">
      <alignment horizontal="right" vertical="top" wrapText="1"/>
    </xf>
    <xf numFmtId="0" fontId="57" fillId="10" borderId="5" xfId="7" applyNumberFormat="1" applyFont="1" applyFill="1" applyBorder="1" applyAlignment="1">
      <alignment horizontal="left" vertical="top" wrapText="1"/>
    </xf>
    <xf numFmtId="0" fontId="48" fillId="10" borderId="5" xfId="7" applyNumberFormat="1" applyFont="1" applyFill="1" applyBorder="1" applyAlignment="1">
      <alignment horizontal="left" vertical="top" wrapText="1"/>
    </xf>
    <xf numFmtId="3" fontId="33" fillId="0" borderId="0" xfId="0" applyNumberFormat="1" applyFont="1"/>
    <xf numFmtId="4" fontId="33" fillId="0" borderId="5" xfId="3" applyNumberFormat="1" applyFont="1" applyBorder="1" applyAlignment="1">
      <alignment horizontal="center" vertical="center" wrapText="1"/>
    </xf>
    <xf numFmtId="4" fontId="57" fillId="10" borderId="5" xfId="7" applyNumberFormat="1" applyFont="1" applyFill="1" applyBorder="1" applyAlignment="1">
      <alignment horizontal="right" vertical="top" wrapText="1"/>
    </xf>
    <xf numFmtId="4" fontId="48" fillId="10" borderId="5" xfId="7" applyNumberFormat="1" applyFont="1" applyFill="1" applyBorder="1" applyAlignment="1">
      <alignment horizontal="right" vertical="top" wrapText="1"/>
    </xf>
    <xf numFmtId="4" fontId="33" fillId="0" borderId="0" xfId="0" applyNumberFormat="1" applyFont="1"/>
    <xf numFmtId="0" fontId="35" fillId="7" borderId="8" xfId="3" applyFont="1" applyFill="1" applyBorder="1" applyAlignment="1">
      <alignment horizontal="left" vertical="center" wrapText="1"/>
    </xf>
    <xf numFmtId="0" fontId="35" fillId="0" borderId="8" xfId="3" applyFont="1" applyFill="1" applyBorder="1" applyAlignment="1">
      <alignment horizontal="left" vertical="center" wrapText="1"/>
    </xf>
    <xf numFmtId="3" fontId="57" fillId="0" borderId="5" xfId="7" applyNumberFormat="1" applyFont="1" applyFill="1" applyBorder="1" applyAlignment="1">
      <alignment horizontal="center" vertical="center" wrapText="1"/>
    </xf>
    <xf numFmtId="4" fontId="57" fillId="0" borderId="5" xfId="7" applyNumberFormat="1" applyFont="1" applyFill="1" applyBorder="1" applyAlignment="1">
      <alignment horizontal="center" vertical="center" wrapText="1"/>
    </xf>
    <xf numFmtId="0" fontId="57" fillId="0" borderId="5" xfId="7" applyNumberFormat="1" applyFont="1" applyFill="1" applyBorder="1" applyAlignment="1">
      <alignment horizontal="left" vertical="top" wrapText="1"/>
    </xf>
    <xf numFmtId="3" fontId="57" fillId="0" borderId="5" xfId="7" applyNumberFormat="1" applyFont="1" applyFill="1" applyBorder="1" applyAlignment="1">
      <alignment horizontal="right" vertical="top" wrapText="1"/>
    </xf>
    <xf numFmtId="4" fontId="57" fillId="0" borderId="5" xfId="7" applyNumberFormat="1" applyFont="1" applyFill="1" applyBorder="1" applyAlignment="1">
      <alignment horizontal="right" vertical="top" wrapText="1"/>
    </xf>
    <xf numFmtId="0" fontId="48" fillId="0" borderId="5" xfId="7" applyNumberFormat="1" applyFont="1" applyFill="1" applyBorder="1" applyAlignment="1">
      <alignment horizontal="left" vertical="top" wrapText="1"/>
    </xf>
    <xf numFmtId="3" fontId="48" fillId="0" borderId="5" xfId="7" applyNumberFormat="1" applyFont="1" applyFill="1" applyBorder="1" applyAlignment="1">
      <alignment horizontal="right" vertical="top" wrapText="1"/>
    </xf>
    <xf numFmtId="4" fontId="48" fillId="0" borderId="5" xfId="7" applyNumberFormat="1" applyFont="1" applyFill="1" applyBorder="1" applyAlignment="1">
      <alignment horizontal="right" vertical="top" wrapText="1"/>
    </xf>
    <xf numFmtId="3" fontId="57" fillId="10" borderId="5" xfId="7" applyNumberFormat="1" applyFont="1" applyFill="1" applyBorder="1" applyAlignment="1">
      <alignment horizontal="center" vertical="top" wrapText="1"/>
    </xf>
    <xf numFmtId="4" fontId="57" fillId="10" borderId="5" xfId="7" applyNumberFormat="1" applyFont="1" applyFill="1" applyBorder="1" applyAlignment="1">
      <alignment horizontal="center" vertical="top" wrapText="1"/>
    </xf>
    <xf numFmtId="0" fontId="33" fillId="0" borderId="5" xfId="0" applyFont="1" applyBorder="1"/>
    <xf numFmtId="3" fontId="35" fillId="0" borderId="5" xfId="3" applyNumberFormat="1" applyFont="1" applyFill="1" applyBorder="1" applyAlignment="1">
      <alignment horizontal="center" vertical="center" wrapText="1"/>
    </xf>
    <xf numFmtId="4" fontId="35" fillId="0" borderId="5" xfId="3" applyNumberFormat="1" applyFont="1" applyFill="1" applyBorder="1" applyAlignment="1">
      <alignment horizontal="center" vertical="center" wrapText="1"/>
    </xf>
    <xf numFmtId="0" fontId="35" fillId="0" borderId="5" xfId="0" applyNumberFormat="1" applyFont="1" applyFill="1" applyBorder="1" applyAlignment="1">
      <alignment horizontal="left" vertical="top" wrapText="1"/>
    </xf>
    <xf numFmtId="0" fontId="33" fillId="0" borderId="5" xfId="0" applyNumberFormat="1" applyFont="1" applyFill="1" applyBorder="1" applyAlignment="1">
      <alignment horizontal="left" vertical="top" wrapText="1" indent="2"/>
    </xf>
    <xf numFmtId="3" fontId="57" fillId="0" borderId="5" xfId="7" applyNumberFormat="1" applyFont="1" applyFill="1" applyBorder="1" applyAlignment="1">
      <alignment horizontal="center" vertical="top" wrapText="1"/>
    </xf>
    <xf numFmtId="4" fontId="57" fillId="0" borderId="5" xfId="7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5" xfId="0" applyFont="1" applyFill="1" applyBorder="1"/>
    <xf numFmtId="0" fontId="35" fillId="0" borderId="5" xfId="0" applyNumberFormat="1" applyFont="1" applyFill="1" applyBorder="1" applyAlignment="1">
      <alignment vertical="top" wrapText="1"/>
    </xf>
    <xf numFmtId="3" fontId="33" fillId="0" borderId="5" xfId="0" applyNumberFormat="1" applyFont="1" applyBorder="1"/>
    <xf numFmtId="4" fontId="33" fillId="0" borderId="5" xfId="0" applyNumberFormat="1" applyFont="1" applyBorder="1"/>
    <xf numFmtId="0" fontId="35" fillId="0" borderId="5" xfId="0" applyFont="1" applyBorder="1"/>
    <xf numFmtId="3" fontId="35" fillId="0" borderId="5" xfId="0" applyNumberFormat="1" applyFont="1" applyBorder="1"/>
    <xf numFmtId="4" fontId="35" fillId="0" borderId="5" xfId="0" applyNumberFormat="1" applyFont="1" applyBorder="1"/>
    <xf numFmtId="3" fontId="35" fillId="0" borderId="0" xfId="0" applyNumberFormat="1" applyFont="1"/>
    <xf numFmtId="4" fontId="35" fillId="0" borderId="0" xfId="0" applyNumberFormat="1" applyFont="1"/>
    <xf numFmtId="4" fontId="38" fillId="0" borderId="5" xfId="0" applyNumberFormat="1" applyFont="1" applyBorder="1"/>
    <xf numFmtId="4" fontId="38" fillId="0" borderId="5" xfId="0" applyNumberFormat="1" applyFont="1" applyFill="1" applyBorder="1"/>
    <xf numFmtId="4" fontId="27" fillId="0" borderId="5" xfId="3" applyNumberFormat="1" applyFont="1" applyBorder="1" applyAlignment="1">
      <alignment horizontal="center" vertical="center"/>
    </xf>
    <xf numFmtId="4" fontId="45" fillId="10" borderId="5" xfId="6" applyNumberFormat="1" applyFont="1" applyFill="1" applyBorder="1" applyAlignment="1">
      <alignment horizontal="center"/>
    </xf>
    <xf numFmtId="4" fontId="45" fillId="0" borderId="5" xfId="6" applyNumberFormat="1" applyFont="1" applyFill="1" applyBorder="1" applyAlignment="1">
      <alignment horizontal="center"/>
    </xf>
    <xf numFmtId="4" fontId="45" fillId="0" borderId="5" xfId="6" applyNumberFormat="1" applyFont="1" applyFill="1" applyBorder="1" applyAlignment="1">
      <alignment horizontal="left" vertical="top"/>
    </xf>
    <xf numFmtId="4" fontId="38" fillId="0" borderId="0" xfId="0" applyNumberFormat="1" applyFont="1"/>
    <xf numFmtId="3" fontId="19" fillId="4" borderId="8" xfId="1" applyNumberFormat="1" applyFont="1" applyFill="1" applyBorder="1" applyAlignment="1">
      <alignment horizontal="center" vertical="center" wrapText="1"/>
    </xf>
    <xf numFmtId="0" fontId="35" fillId="0" borderId="5" xfId="3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165" fontId="9" fillId="0" borderId="5" xfId="0" applyNumberFormat="1" applyFont="1" applyBorder="1" applyAlignment="1">
      <alignment horizontal="center" wrapText="1"/>
    </xf>
    <xf numFmtId="165" fontId="9" fillId="0" borderId="5" xfId="0" applyNumberFormat="1" applyFont="1" applyBorder="1" applyAlignment="1">
      <alignment horizontal="center"/>
    </xf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wrapText="1"/>
    </xf>
    <xf numFmtId="3" fontId="9" fillId="0" borderId="5" xfId="0" applyNumberFormat="1" applyFont="1" applyBorder="1"/>
    <xf numFmtId="165" fontId="9" fillId="0" borderId="5" xfId="0" applyNumberFormat="1" applyFont="1" applyBorder="1"/>
    <xf numFmtId="165" fontId="9" fillId="0" borderId="5" xfId="0" applyNumberFormat="1" applyFont="1" applyFill="1" applyBorder="1"/>
    <xf numFmtId="165" fontId="9" fillId="4" borderId="8" xfId="0" applyNumberFormat="1" applyFont="1" applyFill="1" applyBorder="1" applyAlignment="1">
      <alignment horizontal="center" vertical="center" wrapText="1"/>
    </xf>
    <xf numFmtId="165" fontId="9" fillId="4" borderId="8" xfId="1" applyNumberFormat="1" applyFont="1" applyFill="1" applyBorder="1" applyAlignment="1">
      <alignment horizontal="center" vertical="center" wrapText="1"/>
    </xf>
    <xf numFmtId="165" fontId="19" fillId="4" borderId="5" xfId="1" applyNumberFormat="1" applyFont="1" applyFill="1" applyBorder="1" applyAlignment="1">
      <alignment horizontal="center" vertical="center" wrapText="1"/>
    </xf>
    <xf numFmtId="3" fontId="38" fillId="0" borderId="5" xfId="3" applyNumberFormat="1" applyFont="1" applyBorder="1" applyAlignment="1">
      <alignment horizontal="right" vertical="center" wrapText="1"/>
    </xf>
    <xf numFmtId="0" fontId="59" fillId="10" borderId="5" xfId="7" applyNumberFormat="1" applyFont="1" applyFill="1" applyBorder="1" applyAlignment="1">
      <alignment horizontal="left" vertical="top" wrapText="1"/>
    </xf>
    <xf numFmtId="4" fontId="59" fillId="10" borderId="5" xfId="7" applyNumberFormat="1" applyFont="1" applyFill="1" applyBorder="1" applyAlignment="1">
      <alignment horizontal="right" vertical="top" wrapText="1"/>
    </xf>
    <xf numFmtId="3" fontId="59" fillId="10" borderId="5" xfId="7" applyNumberFormat="1" applyFont="1" applyFill="1" applyBorder="1" applyAlignment="1">
      <alignment horizontal="right" vertical="top" wrapText="1"/>
    </xf>
    <xf numFmtId="1" fontId="59" fillId="10" borderId="5" xfId="7" applyNumberFormat="1" applyFont="1" applyFill="1" applyBorder="1" applyAlignment="1">
      <alignment horizontal="right" vertical="top" wrapText="1"/>
    </xf>
    <xf numFmtId="0" fontId="32" fillId="10" borderId="5" xfId="7" applyNumberFormat="1" applyFont="1" applyFill="1" applyBorder="1" applyAlignment="1">
      <alignment horizontal="left" vertical="top" wrapText="1"/>
    </xf>
    <xf numFmtId="4" fontId="32" fillId="10" borderId="5" xfId="7" applyNumberFormat="1" applyFont="1" applyFill="1" applyBorder="1" applyAlignment="1">
      <alignment horizontal="right" vertical="top" wrapText="1"/>
    </xf>
    <xf numFmtId="1" fontId="32" fillId="10" borderId="5" xfId="7" applyNumberFormat="1" applyFont="1" applyFill="1" applyBorder="1" applyAlignment="1">
      <alignment horizontal="right" vertical="top" wrapText="1"/>
    </xf>
    <xf numFmtId="4" fontId="36" fillId="4" borderId="5" xfId="0" applyNumberFormat="1" applyFont="1" applyFill="1" applyBorder="1" applyAlignment="1">
      <alignment horizontal="right"/>
    </xf>
    <xf numFmtId="0" fontId="30" fillId="11" borderId="8" xfId="3" applyFont="1" applyFill="1" applyBorder="1" applyAlignment="1">
      <alignment horizontal="center" vertical="center" wrapText="1"/>
    </xf>
    <xf numFmtId="0" fontId="30" fillId="11" borderId="11" xfId="3" applyFont="1" applyFill="1" applyBorder="1" applyAlignment="1">
      <alignment horizontal="center" vertical="center" wrapText="1"/>
    </xf>
    <xf numFmtId="0" fontId="30" fillId="11" borderId="9" xfId="3" applyFont="1" applyFill="1" applyBorder="1" applyAlignment="1">
      <alignment horizontal="center" vertical="center" wrapText="1"/>
    </xf>
    <xf numFmtId="0" fontId="30" fillId="0" borderId="0" xfId="3" applyFont="1" applyBorder="1" applyAlignment="1">
      <alignment horizontal="right" vertical="center" wrapText="1"/>
    </xf>
    <xf numFmtId="0" fontId="38" fillId="0" borderId="7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 wrapText="1"/>
    </xf>
    <xf numFmtId="0" fontId="33" fillId="0" borderId="5" xfId="3" applyFont="1" applyBorder="1" applyAlignment="1">
      <alignment horizontal="center" vertical="center" wrapText="1"/>
    </xf>
    <xf numFmtId="0" fontId="27" fillId="11" borderId="8" xfId="3" applyFont="1" applyFill="1" applyBorder="1" applyAlignment="1">
      <alignment horizontal="center" vertical="center" wrapText="1"/>
    </xf>
    <xf numFmtId="0" fontId="27" fillId="11" borderId="11" xfId="3" applyFont="1" applyFill="1" applyBorder="1" applyAlignment="1">
      <alignment horizontal="center" vertical="center" wrapText="1"/>
    </xf>
    <xf numFmtId="0" fontId="27" fillId="11" borderId="9" xfId="3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right" wrapText="1"/>
    </xf>
    <xf numFmtId="0" fontId="28" fillId="0" borderId="7" xfId="3" applyFont="1" applyBorder="1" applyAlignment="1">
      <alignment horizontal="center" vertical="center" wrapText="1"/>
    </xf>
    <xf numFmtId="0" fontId="53" fillId="0" borderId="7" xfId="3" applyFont="1" applyBorder="1" applyAlignment="1">
      <alignment horizontal="center" vertical="center" wrapText="1"/>
    </xf>
    <xf numFmtId="0" fontId="27" fillId="0" borderId="5" xfId="3" applyFont="1" applyBorder="1" applyAlignment="1">
      <alignment horizontal="center" vertical="center"/>
    </xf>
    <xf numFmtId="0" fontId="33" fillId="11" borderId="8" xfId="3" applyFont="1" applyFill="1" applyBorder="1" applyAlignment="1">
      <alignment horizontal="center" vertical="center" wrapText="1"/>
    </xf>
    <xf numFmtId="0" fontId="33" fillId="11" borderId="11" xfId="3" applyFont="1" applyFill="1" applyBorder="1" applyAlignment="1">
      <alignment horizontal="center" vertical="center" wrapText="1"/>
    </xf>
    <xf numFmtId="0" fontId="33" fillId="11" borderId="9" xfId="3" applyFont="1" applyFill="1" applyBorder="1" applyAlignment="1">
      <alignment horizontal="center" vertical="center" wrapText="1"/>
    </xf>
    <xf numFmtId="0" fontId="33" fillId="0" borderId="0" xfId="3" applyFont="1" applyBorder="1" applyAlignment="1">
      <alignment horizontal="right" vertical="center" wrapText="1"/>
    </xf>
    <xf numFmtId="0" fontId="37" fillId="0" borderId="7" xfId="3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5" fillId="0" borderId="0" xfId="8" applyNumberFormat="1" applyFont="1" applyAlignment="1">
      <alignment horizontal="center" vertical="center" wrapText="1"/>
    </xf>
    <xf numFmtId="0" fontId="55" fillId="0" borderId="0" xfId="8" applyNumberFormat="1" applyFont="1" applyAlignment="1">
      <alignment horizontal="center" vertical="center"/>
    </xf>
    <xf numFmtId="0" fontId="39" fillId="0" borderId="4" xfId="8" applyNumberFormat="1" applyFont="1" applyBorder="1" applyAlignment="1">
      <alignment horizontal="center" vertical="center" wrapText="1"/>
    </xf>
    <xf numFmtId="0" fontId="39" fillId="0" borderId="10" xfId="8" applyNumberFormat="1" applyFont="1" applyBorder="1" applyAlignment="1">
      <alignment horizontal="center" vertical="center" wrapText="1"/>
    </xf>
    <xf numFmtId="0" fontId="39" fillId="0" borderId="6" xfId="8" applyNumberFormat="1" applyFont="1" applyBorder="1" applyAlignment="1">
      <alignment horizontal="center" vertical="center" wrapText="1"/>
    </xf>
    <xf numFmtId="0" fontId="39" fillId="0" borderId="8" xfId="8" applyNumberFormat="1" applyFont="1" applyBorder="1" applyAlignment="1">
      <alignment horizontal="center" vertical="center" wrapText="1"/>
    </xf>
    <xf numFmtId="0" fontId="39" fillId="0" borderId="5" xfId="8" applyNumberFormat="1" applyFont="1" applyBorder="1" applyAlignment="1">
      <alignment horizontal="center" vertical="center" wrapText="1"/>
    </xf>
    <xf numFmtId="0" fontId="11" fillId="0" borderId="5" xfId="8" applyNumberFormat="1" applyFont="1" applyBorder="1" applyAlignment="1">
      <alignment horizontal="center" vertical="center"/>
    </xf>
    <xf numFmtId="0" fontId="38" fillId="0" borderId="0" xfId="5" applyFont="1" applyAlignment="1">
      <alignment horizontal="right" wrapText="1"/>
    </xf>
    <xf numFmtId="0" fontId="46" fillId="0" borderId="0" xfId="5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6" fillId="4" borderId="8" xfId="0" applyFont="1" applyFill="1" applyBorder="1" applyAlignment="1">
      <alignment horizontal="left"/>
    </xf>
    <xf numFmtId="0" fontId="36" fillId="4" borderId="11" xfId="0" applyFont="1" applyFill="1" applyBorder="1" applyAlignment="1">
      <alignment horizontal="left"/>
    </xf>
    <xf numFmtId="0" fontId="36" fillId="4" borderId="9" xfId="0" applyFont="1" applyFill="1" applyBorder="1" applyAlignment="1">
      <alignment horizontal="left"/>
    </xf>
    <xf numFmtId="0" fontId="49" fillId="3" borderId="8" xfId="0" applyFont="1" applyFill="1" applyBorder="1" applyAlignment="1">
      <alignment horizontal="left" vertical="center"/>
    </xf>
    <xf numFmtId="0" fontId="49" fillId="3" borderId="11" xfId="0" applyFont="1" applyFill="1" applyBorder="1" applyAlignment="1">
      <alignment horizontal="left" vertical="center"/>
    </xf>
    <xf numFmtId="0" fontId="49" fillId="3" borderId="9" xfId="0" applyFont="1" applyFill="1" applyBorder="1" applyAlignment="1">
      <alignment horizontal="left" vertical="center"/>
    </xf>
    <xf numFmtId="0" fontId="48" fillId="12" borderId="5" xfId="0" applyNumberFormat="1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right" vertical="center"/>
    </xf>
    <xf numFmtId="0" fontId="27" fillId="0" borderId="10" xfId="0" applyFont="1" applyBorder="1" applyAlignment="1">
      <alignment horizontal="right" vertical="center"/>
    </xf>
    <xf numFmtId="0" fontId="27" fillId="0" borderId="6" xfId="0" applyFont="1" applyBorder="1" applyAlignment="1">
      <alignment horizontal="right" vertical="center"/>
    </xf>
    <xf numFmtId="0" fontId="27" fillId="0" borderId="5" xfId="0" applyFont="1" applyBorder="1" applyAlignment="1">
      <alignment horizontal="right" vertical="center"/>
    </xf>
    <xf numFmtId="0" fontId="43" fillId="0" borderId="5" xfId="0" applyFont="1" applyBorder="1" applyAlignment="1">
      <alignment horizontal="center" vertical="center" wrapText="1"/>
    </xf>
    <xf numFmtId="0" fontId="43" fillId="0" borderId="5" xfId="0" applyFont="1" applyBorder="1" applyAlignment="1">
      <alignment vertical="top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26" fillId="0" borderId="5" xfId="0" applyFont="1" applyFill="1" applyBorder="1" applyAlignment="1">
      <alignment horizontal="center" vertical="center" wrapText="1"/>
    </xf>
    <xf numFmtId="0" fontId="43" fillId="0" borderId="5" xfId="0" applyFont="1" applyBorder="1" applyAlignment="1">
      <alignment vertical="top"/>
    </xf>
    <xf numFmtId="0" fontId="43" fillId="0" borderId="5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right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vertical="top" wrapText="1"/>
    </xf>
    <xf numFmtId="0" fontId="43" fillId="0" borderId="6" xfId="0" applyFont="1" applyBorder="1" applyAlignment="1">
      <alignment vertical="top" wrapText="1"/>
    </xf>
    <xf numFmtId="0" fontId="43" fillId="0" borderId="4" xfId="0" applyFont="1" applyBorder="1" applyAlignment="1">
      <alignment vertical="top"/>
    </xf>
    <xf numFmtId="0" fontId="43" fillId="0" borderId="10" xfId="0" applyFont="1" applyBorder="1" applyAlignment="1">
      <alignment vertical="top"/>
    </xf>
    <xf numFmtId="0" fontId="43" fillId="0" borderId="6" xfId="0" applyFont="1" applyBorder="1" applyAlignment="1">
      <alignment vertical="top"/>
    </xf>
    <xf numFmtId="0" fontId="36" fillId="4" borderId="5" xfId="0" applyFont="1" applyFill="1" applyBorder="1" applyAlignment="1">
      <alignment horizontal="left"/>
    </xf>
    <xf numFmtId="0" fontId="26" fillId="0" borderId="4" xfId="0" applyFont="1" applyBorder="1" applyAlignment="1">
      <alignment horizontal="right" vertical="center" wrapText="1"/>
    </xf>
    <xf numFmtId="0" fontId="26" fillId="0" borderId="10" xfId="0" applyFont="1" applyBorder="1" applyAlignment="1">
      <alignment horizontal="right" vertical="center" wrapText="1"/>
    </xf>
    <xf numFmtId="0" fontId="26" fillId="0" borderId="6" xfId="0" applyFont="1" applyBorder="1" applyAlignment="1">
      <alignment horizontal="right" vertical="center" wrapText="1"/>
    </xf>
    <xf numFmtId="0" fontId="26" fillId="0" borderId="4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vertical="center" wrapText="1"/>
    </xf>
    <xf numFmtId="0" fontId="26" fillId="0" borderId="10" xfId="0" applyFont="1" applyBorder="1" applyAlignment="1">
      <alignment vertical="top" wrapText="1"/>
    </xf>
    <xf numFmtId="3" fontId="4" fillId="0" borderId="0" xfId="5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/>
    <xf numFmtId="0" fontId="50" fillId="12" borderId="5" xfId="0" applyFont="1" applyFill="1" applyBorder="1" applyAlignment="1">
      <alignment horizontal="center" vertical="center" wrapText="1"/>
    </xf>
    <xf numFmtId="0" fontId="47" fillId="12" borderId="4" xfId="0" applyFont="1" applyFill="1" applyBorder="1" applyAlignment="1">
      <alignment vertical="center" wrapText="1"/>
    </xf>
    <xf numFmtId="0" fontId="47" fillId="12" borderId="6" xfId="0" applyFont="1" applyFill="1" applyBorder="1" applyAlignment="1">
      <alignment vertical="center" wrapText="1"/>
    </xf>
    <xf numFmtId="0" fontId="45" fillId="12" borderId="4" xfId="0" applyFont="1" applyFill="1" applyBorder="1" applyAlignment="1">
      <alignment horizontal="center" vertical="center" wrapText="1"/>
    </xf>
    <xf numFmtId="0" fontId="45" fillId="12" borderId="6" xfId="0" applyFont="1" applyFill="1" applyBorder="1" applyAlignment="1">
      <alignment horizontal="center" vertical="center" wrapText="1"/>
    </xf>
    <xf numFmtId="0" fontId="48" fillId="12" borderId="5" xfId="0" applyFont="1" applyFill="1" applyBorder="1" applyAlignment="1">
      <alignment horizontal="center" vertical="center" wrapText="1"/>
    </xf>
    <xf numFmtId="0" fontId="58" fillId="0" borderId="7" xfId="0" applyFont="1" applyBorder="1" applyAlignment="1">
      <alignment horizontal="center" wrapText="1"/>
    </xf>
    <xf numFmtId="0" fontId="45" fillId="0" borderId="8" xfId="6" applyNumberFormat="1" applyFont="1" applyFill="1" applyBorder="1" applyAlignment="1">
      <alignment horizontal="center" vertical="top"/>
    </xf>
    <xf numFmtId="0" fontId="45" fillId="0" borderId="11" xfId="6" applyNumberFormat="1" applyFont="1" applyFill="1" applyBorder="1" applyAlignment="1">
      <alignment horizontal="center" vertical="top"/>
    </xf>
    <xf numFmtId="0" fontId="54" fillId="10" borderId="4" xfId="6" applyNumberFormat="1" applyFont="1" applyFill="1" applyBorder="1" applyAlignment="1">
      <alignment horizontal="center" vertical="center" wrapText="1"/>
    </xf>
    <xf numFmtId="0" fontId="54" fillId="10" borderId="6" xfId="6" applyNumberFormat="1" applyFont="1" applyFill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wrapText="1"/>
    </xf>
    <xf numFmtId="0" fontId="0" fillId="0" borderId="7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left" wrapText="1"/>
    </xf>
    <xf numFmtId="0" fontId="0" fillId="0" borderId="6" xfId="0" applyNumberFormat="1" applyFont="1" applyBorder="1" applyAlignment="1">
      <alignment horizontal="left" wrapText="1"/>
    </xf>
    <xf numFmtId="0" fontId="0" fillId="0" borderId="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9" fillId="4" borderId="5" xfId="1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6" fillId="0" borderId="7" xfId="0" applyFont="1" applyBorder="1" applyAlignment="1">
      <alignment horizontal="center"/>
    </xf>
    <xf numFmtId="0" fontId="12" fillId="7" borderId="7" xfId="0" applyFont="1" applyFill="1" applyBorder="1" applyAlignment="1">
      <alignment horizontal="left" vertical="top" wrapText="1"/>
    </xf>
    <xf numFmtId="0" fontId="19" fillId="4" borderId="5" xfId="1" applyNumberFormat="1" applyFont="1" applyFill="1" applyBorder="1" applyAlignment="1">
      <alignment horizontal="left" vertical="center" wrapText="1"/>
    </xf>
    <xf numFmtId="4" fontId="19" fillId="4" borderId="8" xfId="1" applyNumberFormat="1" applyFont="1" applyFill="1" applyBorder="1" applyAlignment="1">
      <alignment horizontal="center" vertical="center" wrapText="1"/>
    </xf>
    <xf numFmtId="4" fontId="19" fillId="4" borderId="9" xfId="1" applyNumberFormat="1" applyFont="1" applyFill="1" applyBorder="1" applyAlignment="1">
      <alignment horizontal="center" vertical="center" wrapText="1"/>
    </xf>
    <xf numFmtId="3" fontId="19" fillId="4" borderId="8" xfId="1" applyNumberFormat="1" applyFont="1" applyFill="1" applyBorder="1" applyAlignment="1">
      <alignment horizontal="center" vertical="center" wrapText="1"/>
    </xf>
    <xf numFmtId="3" fontId="19" fillId="4" borderId="9" xfId="1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9" xfId="0" applyNumberFormat="1" applyFont="1" applyFill="1" applyBorder="1" applyAlignment="1">
      <alignment horizontal="center" vertical="center" wrapText="1"/>
    </xf>
    <xf numFmtId="4" fontId="9" fillId="4" borderId="8" xfId="1" applyNumberFormat="1" applyFont="1" applyFill="1" applyBorder="1" applyAlignment="1">
      <alignment horizontal="center" vertical="center" wrapText="1"/>
    </xf>
    <xf numFmtId="4" fontId="9" fillId="4" borderId="9" xfId="1" applyNumberFormat="1" applyFont="1" applyFill="1" applyBorder="1" applyAlignment="1">
      <alignment horizontal="center" vertical="center" wrapText="1"/>
    </xf>
    <xf numFmtId="0" fontId="19" fillId="4" borderId="4" xfId="1" applyNumberFormat="1" applyFont="1" applyFill="1" applyBorder="1" applyAlignment="1">
      <alignment horizontal="center" vertical="center" wrapText="1"/>
    </xf>
    <xf numFmtId="0" fontId="19" fillId="4" borderId="6" xfId="1" applyNumberFormat="1" applyFont="1" applyFill="1" applyBorder="1" applyAlignment="1">
      <alignment horizontal="center" vertical="center" wrapText="1"/>
    </xf>
    <xf numFmtId="4" fontId="15" fillId="4" borderId="8" xfId="1" applyNumberFormat="1" applyFont="1" applyFill="1" applyBorder="1" applyAlignment="1">
      <alignment horizontal="center" vertical="center" wrapText="1"/>
    </xf>
    <xf numFmtId="4" fontId="15" fillId="4" borderId="9" xfId="1" applyNumberFormat="1" applyFont="1" applyFill="1" applyBorder="1" applyAlignment="1">
      <alignment horizontal="center" vertical="center" wrapText="1"/>
    </xf>
    <xf numFmtId="1" fontId="15" fillId="4" borderId="8" xfId="1" applyNumberFormat="1" applyFont="1" applyFill="1" applyBorder="1" applyAlignment="1">
      <alignment horizontal="center" vertical="center" wrapText="1"/>
    </xf>
    <xf numFmtId="1" fontId="15" fillId="4" borderId="9" xfId="1" applyNumberFormat="1" applyFont="1" applyFill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wrapText="1"/>
    </xf>
    <xf numFmtId="0" fontId="15" fillId="4" borderId="5" xfId="1" applyNumberFormat="1" applyFont="1" applyFill="1" applyBorder="1" applyAlignment="1">
      <alignment horizontal="left" vertical="center" wrapText="1"/>
    </xf>
    <xf numFmtId="2" fontId="15" fillId="4" borderId="5" xfId="1" applyNumberFormat="1" applyFont="1" applyFill="1" applyBorder="1" applyAlignment="1">
      <alignment horizontal="center" vertical="center" wrapText="1"/>
    </xf>
    <xf numFmtId="3" fontId="15" fillId="4" borderId="8" xfId="1" applyNumberFormat="1" applyFont="1" applyFill="1" applyBorder="1" applyAlignment="1">
      <alignment horizontal="center" vertical="center" wrapText="1"/>
    </xf>
    <xf numFmtId="3" fontId="15" fillId="4" borderId="9" xfId="1" applyNumberFormat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2" fontId="12" fillId="4" borderId="8" xfId="0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4" fontId="12" fillId="4" borderId="8" xfId="1" applyNumberFormat="1" applyFont="1" applyFill="1" applyBorder="1" applyAlignment="1">
      <alignment horizontal="center" vertical="center" wrapText="1"/>
    </xf>
    <xf numFmtId="4" fontId="12" fillId="4" borderId="9" xfId="1" applyNumberFormat="1" applyFont="1" applyFill="1" applyBorder="1" applyAlignment="1">
      <alignment horizontal="center" vertical="center" wrapText="1"/>
    </xf>
    <xf numFmtId="1" fontId="19" fillId="4" borderId="5" xfId="1" applyNumberFormat="1" applyFont="1" applyFill="1" applyBorder="1" applyAlignment="1">
      <alignment horizontal="center" vertical="center" wrapText="1"/>
    </xf>
    <xf numFmtId="3" fontId="19" fillId="4" borderId="5" xfId="1" applyNumberFormat="1" applyFont="1" applyFill="1" applyBorder="1" applyAlignment="1">
      <alignment horizontal="center" vertical="center" wrapText="1"/>
    </xf>
    <xf numFmtId="10" fontId="19" fillId="4" borderId="5" xfId="1" applyNumberFormat="1" applyFont="1" applyFill="1" applyBorder="1" applyAlignment="1">
      <alignment horizontal="center" vertical="center" wrapText="1"/>
    </xf>
    <xf numFmtId="0" fontId="20" fillId="4" borderId="5" xfId="1" applyNumberFormat="1" applyFont="1" applyFill="1" applyBorder="1" applyAlignment="1">
      <alignment horizontal="center" vertical="center" wrapText="1"/>
    </xf>
    <xf numFmtId="0" fontId="12" fillId="4" borderId="8" xfId="1" applyNumberFormat="1" applyFont="1" applyFill="1" applyBorder="1" applyAlignment="1">
      <alignment horizontal="center" vertical="center" wrapText="1"/>
    </xf>
    <xf numFmtId="0" fontId="12" fillId="4" borderId="9" xfId="1" applyNumberFormat="1" applyFont="1" applyFill="1" applyBorder="1" applyAlignment="1">
      <alignment horizontal="center" vertical="center" wrapText="1"/>
    </xf>
    <xf numFmtId="0" fontId="15" fillId="4" borderId="5" xfId="1" applyNumberFormat="1" applyFont="1" applyFill="1" applyBorder="1" applyAlignment="1">
      <alignment horizontal="center" vertical="center" wrapText="1"/>
    </xf>
    <xf numFmtId="165" fontId="12" fillId="4" borderId="8" xfId="0" applyNumberFormat="1" applyFont="1" applyFill="1" applyBorder="1" applyAlignment="1">
      <alignment horizontal="center" vertical="center" wrapText="1"/>
    </xf>
    <xf numFmtId="165" fontId="12" fillId="4" borderId="9" xfId="0" applyNumberFormat="1" applyFont="1" applyFill="1" applyBorder="1" applyAlignment="1">
      <alignment horizontal="center" vertical="center" wrapText="1"/>
    </xf>
    <xf numFmtId="165" fontId="19" fillId="4" borderId="8" xfId="1" applyNumberFormat="1" applyFont="1" applyFill="1" applyBorder="1" applyAlignment="1">
      <alignment horizontal="center" vertical="center" wrapText="1"/>
    </xf>
    <xf numFmtId="165" fontId="19" fillId="4" borderId="9" xfId="1" applyNumberFormat="1" applyFont="1" applyFill="1" applyBorder="1" applyAlignment="1">
      <alignment horizontal="center" vertical="center" wrapText="1"/>
    </xf>
    <xf numFmtId="1" fontId="19" fillId="4" borderId="8" xfId="1" applyNumberFormat="1" applyFont="1" applyFill="1" applyBorder="1" applyAlignment="1">
      <alignment horizontal="center" vertical="center" wrapText="1"/>
    </xf>
    <xf numFmtId="1" fontId="19" fillId="4" borderId="9" xfId="1" applyNumberFormat="1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165" fontId="20" fillId="4" borderId="8" xfId="0" applyNumberFormat="1" applyFont="1" applyFill="1" applyBorder="1" applyAlignment="1">
      <alignment horizontal="center" vertical="center" wrapText="1"/>
    </xf>
    <xf numFmtId="165" fontId="20" fillId="4" borderId="9" xfId="0" applyNumberFormat="1" applyFont="1" applyFill="1" applyBorder="1" applyAlignment="1">
      <alignment horizontal="center" vertical="center" wrapText="1"/>
    </xf>
    <xf numFmtId="165" fontId="20" fillId="4" borderId="8" xfId="1" applyNumberFormat="1" applyFont="1" applyFill="1" applyBorder="1" applyAlignment="1">
      <alignment horizontal="center" vertical="center" wrapText="1"/>
    </xf>
    <xf numFmtId="165" fontId="20" fillId="4" borderId="9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8"/>
    <cellStyle name="Обычный 2 2" xfId="3"/>
    <cellStyle name="Обычный 4" xfId="5"/>
    <cellStyle name="Обычный_Лист1" xfId="6"/>
    <cellStyle name="Обычный_Лист3" xfId="1"/>
    <cellStyle name="Обычный_ЛИЦЕНЗИИ 2017" xfId="4"/>
    <cellStyle name="Обычный_прил 9.1" xfId="7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view="pageBreakPreview" zoomScale="118" zoomScaleNormal="100" zoomScaleSheetLayoutView="118" workbookViewId="0">
      <selection activeCell="B29" sqref="B29:B31"/>
    </sheetView>
  </sheetViews>
  <sheetFormatPr defaultRowHeight="15" x14ac:dyDescent="0.25"/>
  <cols>
    <col min="1" max="1" width="32.5703125" customWidth="1"/>
    <col min="2" max="2" width="18" customWidth="1"/>
    <col min="3" max="3" width="23.42578125" customWidth="1"/>
  </cols>
  <sheetData>
    <row r="1" spans="1:3" ht="36" customHeight="1" x14ac:dyDescent="0.25">
      <c r="A1" s="87"/>
      <c r="B1" s="322" t="s">
        <v>340</v>
      </c>
      <c r="C1" s="322"/>
    </row>
    <row r="2" spans="1:3" ht="57" customHeight="1" x14ac:dyDescent="0.25">
      <c r="A2" s="323" t="s">
        <v>335</v>
      </c>
      <c r="B2" s="323"/>
      <c r="C2" s="323"/>
    </row>
    <row r="3" spans="1:3" ht="24.75" customHeight="1" x14ac:dyDescent="0.25">
      <c r="A3" s="324"/>
      <c r="B3" s="325" t="s">
        <v>224</v>
      </c>
      <c r="C3" s="325"/>
    </row>
    <row r="4" spans="1:3" x14ac:dyDescent="0.25">
      <c r="A4" s="324"/>
      <c r="B4" s="102" t="s">
        <v>225</v>
      </c>
      <c r="C4" s="102" t="s">
        <v>232</v>
      </c>
    </row>
    <row r="5" spans="1:3" ht="21.75" customHeight="1" x14ac:dyDescent="0.25">
      <c r="A5" s="326" t="s">
        <v>337</v>
      </c>
      <c r="B5" s="327"/>
      <c r="C5" s="328"/>
    </row>
    <row r="6" spans="1:3" ht="24" x14ac:dyDescent="0.25">
      <c r="A6" s="311" t="s">
        <v>341</v>
      </c>
      <c r="B6" s="312">
        <v>11738304</v>
      </c>
      <c r="C6" s="313">
        <v>1280</v>
      </c>
    </row>
    <row r="7" spans="1:3" x14ac:dyDescent="0.25">
      <c r="A7" s="311" t="s">
        <v>234</v>
      </c>
      <c r="B7" s="312">
        <v>1672607</v>
      </c>
      <c r="C7" s="314">
        <v>145</v>
      </c>
    </row>
    <row r="8" spans="1:3" x14ac:dyDescent="0.25">
      <c r="A8" s="311" t="s">
        <v>235</v>
      </c>
      <c r="B8" s="312">
        <v>1829973</v>
      </c>
      <c r="C8" s="314">
        <v>172</v>
      </c>
    </row>
    <row r="9" spans="1:3" x14ac:dyDescent="0.25">
      <c r="A9" s="311" t="s">
        <v>236</v>
      </c>
      <c r="B9" s="312">
        <v>4767863</v>
      </c>
      <c r="C9" s="314">
        <v>525</v>
      </c>
    </row>
    <row r="10" spans="1:3" x14ac:dyDescent="0.25">
      <c r="A10" s="315" t="s">
        <v>237</v>
      </c>
      <c r="B10" s="316">
        <v>572997</v>
      </c>
      <c r="C10" s="317">
        <v>63</v>
      </c>
    </row>
    <row r="11" spans="1:3" x14ac:dyDescent="0.25">
      <c r="A11" s="315" t="s">
        <v>238</v>
      </c>
      <c r="B11" s="316">
        <v>335035</v>
      </c>
      <c r="C11" s="317">
        <v>37</v>
      </c>
    </row>
    <row r="12" spans="1:3" x14ac:dyDescent="0.25">
      <c r="A12" s="315" t="s">
        <v>148</v>
      </c>
      <c r="B12" s="316">
        <v>478327</v>
      </c>
      <c r="C12" s="317">
        <v>53</v>
      </c>
    </row>
    <row r="13" spans="1:3" x14ac:dyDescent="0.25">
      <c r="A13" s="315" t="s">
        <v>146</v>
      </c>
      <c r="B13" s="316">
        <v>628305</v>
      </c>
      <c r="C13" s="317">
        <v>70</v>
      </c>
    </row>
    <row r="14" spans="1:3" x14ac:dyDescent="0.25">
      <c r="A14" s="315" t="s">
        <v>239</v>
      </c>
      <c r="B14" s="316">
        <v>2753199</v>
      </c>
      <c r="C14" s="317">
        <v>302</v>
      </c>
    </row>
    <row r="15" spans="1:3" x14ac:dyDescent="0.25">
      <c r="A15" s="311" t="s">
        <v>240</v>
      </c>
      <c r="B15" s="312">
        <v>3467861</v>
      </c>
      <c r="C15" s="314">
        <v>438</v>
      </c>
    </row>
    <row r="16" spans="1:3" x14ac:dyDescent="0.25">
      <c r="A16" s="319" t="s">
        <v>338</v>
      </c>
      <c r="B16" s="320"/>
      <c r="C16" s="321"/>
    </row>
    <row r="17" spans="1:3" ht="24" x14ac:dyDescent="0.25">
      <c r="A17" s="311" t="s">
        <v>341</v>
      </c>
      <c r="B17" s="312">
        <v>3015110</v>
      </c>
      <c r="C17" s="314">
        <v>149</v>
      </c>
    </row>
    <row r="18" spans="1:3" x14ac:dyDescent="0.25">
      <c r="A18" s="311" t="s">
        <v>234</v>
      </c>
      <c r="B18" s="312">
        <v>703476</v>
      </c>
      <c r="C18" s="314">
        <v>29</v>
      </c>
    </row>
    <row r="19" spans="1:3" x14ac:dyDescent="0.25">
      <c r="A19" s="315" t="s">
        <v>237</v>
      </c>
      <c r="B19" s="316">
        <v>156084</v>
      </c>
      <c r="C19" s="317">
        <v>7</v>
      </c>
    </row>
    <row r="20" spans="1:3" x14ac:dyDescent="0.25">
      <c r="A20" s="315" t="s">
        <v>148</v>
      </c>
      <c r="B20" s="316">
        <v>224439</v>
      </c>
      <c r="C20" s="317">
        <v>8</v>
      </c>
    </row>
    <row r="21" spans="1:3" x14ac:dyDescent="0.25">
      <c r="A21" s="315" t="s">
        <v>146</v>
      </c>
      <c r="B21" s="316">
        <v>38815</v>
      </c>
      <c r="C21" s="317">
        <v>1</v>
      </c>
    </row>
    <row r="22" spans="1:3" x14ac:dyDescent="0.25">
      <c r="A22" s="315" t="s">
        <v>239</v>
      </c>
      <c r="B22" s="316">
        <v>284138</v>
      </c>
      <c r="C22" s="317">
        <v>13</v>
      </c>
    </row>
    <row r="23" spans="1:3" x14ac:dyDescent="0.25">
      <c r="A23" s="311" t="s">
        <v>235</v>
      </c>
      <c r="B23" s="312">
        <v>878364</v>
      </c>
      <c r="C23" s="314">
        <v>48</v>
      </c>
    </row>
    <row r="24" spans="1:3" x14ac:dyDescent="0.25">
      <c r="A24" s="315" t="s">
        <v>237</v>
      </c>
      <c r="B24" s="316">
        <v>318024</v>
      </c>
      <c r="C24" s="317">
        <v>16</v>
      </c>
    </row>
    <row r="25" spans="1:3" x14ac:dyDescent="0.25">
      <c r="A25" s="315" t="s">
        <v>148</v>
      </c>
      <c r="B25" s="316">
        <v>373627</v>
      </c>
      <c r="C25" s="317">
        <v>22</v>
      </c>
    </row>
    <row r="26" spans="1:3" x14ac:dyDescent="0.25">
      <c r="A26" s="315" t="s">
        <v>146</v>
      </c>
      <c r="B26" s="316">
        <v>27381</v>
      </c>
      <c r="C26" s="317">
        <v>3</v>
      </c>
    </row>
    <row r="27" spans="1:3" ht="15.75" customHeight="1" x14ac:dyDescent="0.25">
      <c r="A27" s="315" t="s">
        <v>239</v>
      </c>
      <c r="B27" s="316">
        <v>159332</v>
      </c>
      <c r="C27" s="317">
        <v>7</v>
      </c>
    </row>
    <row r="28" spans="1:3" x14ac:dyDescent="0.25">
      <c r="A28" s="311" t="s">
        <v>236</v>
      </c>
      <c r="B28" s="312">
        <v>354494</v>
      </c>
      <c r="C28" s="314">
        <v>13</v>
      </c>
    </row>
    <row r="29" spans="1:3" x14ac:dyDescent="0.25">
      <c r="A29" s="315" t="s">
        <v>237</v>
      </c>
      <c r="B29" s="316">
        <v>108660</v>
      </c>
      <c r="C29" s="317">
        <v>8</v>
      </c>
    </row>
    <row r="30" spans="1:3" x14ac:dyDescent="0.25">
      <c r="A30" s="315" t="s">
        <v>148</v>
      </c>
      <c r="B30" s="316">
        <v>109291</v>
      </c>
      <c r="C30" s="317">
        <v>3</v>
      </c>
    </row>
    <row r="31" spans="1:3" x14ac:dyDescent="0.25">
      <c r="A31" s="315" t="s">
        <v>239</v>
      </c>
      <c r="B31" s="316">
        <v>136543</v>
      </c>
      <c r="C31" s="317">
        <v>2</v>
      </c>
    </row>
    <row r="32" spans="1:3" x14ac:dyDescent="0.25">
      <c r="A32" s="311" t="s">
        <v>240</v>
      </c>
      <c r="B32" s="312">
        <v>1078776</v>
      </c>
      <c r="C32" s="314">
        <v>59</v>
      </c>
    </row>
  </sheetData>
  <mergeCells count="6">
    <mergeCell ref="A16:C16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view="pageBreakPreview" zoomScale="96" zoomScaleNormal="100" zoomScaleSheetLayoutView="96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N66" sqref="N66"/>
    </sheetView>
  </sheetViews>
  <sheetFormatPr defaultRowHeight="15.75" x14ac:dyDescent="0.25"/>
  <cols>
    <col min="1" max="1" width="5" style="150" customWidth="1"/>
    <col min="2" max="2" width="28.85546875" style="204" customWidth="1"/>
    <col min="3" max="3" width="28.42578125" style="151" customWidth="1"/>
    <col min="4" max="4" width="7" style="147" customWidth="1"/>
    <col min="5" max="5" width="8.7109375" style="147" customWidth="1"/>
    <col min="6" max="6" width="21" style="146" customWidth="1"/>
    <col min="7" max="7" width="7.85546875" style="147" customWidth="1"/>
    <col min="8" max="8" width="18.85546875" style="152" customWidth="1"/>
    <col min="9" max="9" width="9.28515625" style="153" customWidth="1"/>
    <col min="10" max="10" width="17.5703125" style="147" customWidth="1"/>
    <col min="11" max="16384" width="9.140625" style="147"/>
  </cols>
  <sheetData>
    <row r="1" spans="1:10" ht="39" customHeight="1" x14ac:dyDescent="0.25">
      <c r="A1" s="145"/>
      <c r="B1" s="203"/>
      <c r="C1" s="392"/>
      <c r="D1" s="392"/>
      <c r="E1" s="392"/>
      <c r="G1" s="348" t="s">
        <v>276</v>
      </c>
      <c r="H1" s="348"/>
      <c r="I1" s="348"/>
      <c r="J1" s="348"/>
    </row>
    <row r="2" spans="1:10" ht="33" customHeight="1" x14ac:dyDescent="0.25">
      <c r="A2" s="349" t="s">
        <v>277</v>
      </c>
      <c r="B2" s="349"/>
      <c r="C2" s="349"/>
      <c r="D2" s="349"/>
      <c r="E2" s="349"/>
      <c r="F2" s="349"/>
      <c r="G2" s="349"/>
      <c r="H2" s="393"/>
      <c r="I2" s="393"/>
    </row>
    <row r="3" spans="1:10" ht="45" customHeight="1" x14ac:dyDescent="0.25">
      <c r="A3" s="394" t="s">
        <v>278</v>
      </c>
      <c r="B3" s="395" t="s">
        <v>221</v>
      </c>
      <c r="C3" s="397" t="s">
        <v>269</v>
      </c>
      <c r="D3" s="399" t="s">
        <v>270</v>
      </c>
      <c r="E3" s="359" t="s">
        <v>314</v>
      </c>
      <c r="F3" s="360"/>
      <c r="G3" s="359" t="s">
        <v>313</v>
      </c>
      <c r="H3" s="360"/>
      <c r="I3" s="359" t="s">
        <v>315</v>
      </c>
      <c r="J3" s="360"/>
    </row>
    <row r="4" spans="1:10" ht="18" customHeight="1" x14ac:dyDescent="0.25">
      <c r="A4" s="394"/>
      <c r="B4" s="396"/>
      <c r="C4" s="398"/>
      <c r="D4" s="399"/>
      <c r="E4" s="154" t="s">
        <v>225</v>
      </c>
      <c r="F4" s="155" t="s">
        <v>279</v>
      </c>
      <c r="G4" s="154" t="s">
        <v>225</v>
      </c>
      <c r="H4" s="155" t="s">
        <v>279</v>
      </c>
      <c r="I4" s="154" t="s">
        <v>225</v>
      </c>
      <c r="J4" s="155" t="s">
        <v>279</v>
      </c>
    </row>
    <row r="5" spans="1:10" x14ac:dyDescent="0.25">
      <c r="A5" s="385">
        <v>1</v>
      </c>
      <c r="B5" s="372" t="s">
        <v>280</v>
      </c>
      <c r="C5" s="370" t="s">
        <v>275</v>
      </c>
      <c r="D5" s="156">
        <v>31</v>
      </c>
      <c r="E5" s="157">
        <v>250</v>
      </c>
      <c r="F5" s="158">
        <v>40668207.5</v>
      </c>
      <c r="G5" s="157">
        <v>-68</v>
      </c>
      <c r="H5" s="158">
        <v>-11061752.439999999</v>
      </c>
      <c r="I5" s="159">
        <f t="shared" ref="I5:I12" si="0">E5+G5</f>
        <v>182</v>
      </c>
      <c r="J5" s="159">
        <f t="shared" ref="J5:J12" si="1">F5+H5</f>
        <v>29606455.059999999</v>
      </c>
    </row>
    <row r="6" spans="1:10" x14ac:dyDescent="0.25">
      <c r="A6" s="386"/>
      <c r="B6" s="372"/>
      <c r="C6" s="391"/>
      <c r="D6" s="156">
        <v>32</v>
      </c>
      <c r="E6" s="157">
        <v>130</v>
      </c>
      <c r="F6" s="158">
        <v>29077802</v>
      </c>
      <c r="G6" s="157">
        <v>-20</v>
      </c>
      <c r="H6" s="158">
        <v>-4473508</v>
      </c>
      <c r="I6" s="159">
        <f t="shared" si="0"/>
        <v>110</v>
      </c>
      <c r="J6" s="159">
        <f t="shared" si="1"/>
        <v>24604294</v>
      </c>
    </row>
    <row r="7" spans="1:10" x14ac:dyDescent="0.25">
      <c r="A7" s="386"/>
      <c r="B7" s="372"/>
      <c r="C7" s="391"/>
      <c r="D7" s="156">
        <v>33</v>
      </c>
      <c r="E7" s="157">
        <v>37</v>
      </c>
      <c r="F7" s="158">
        <v>10533084.52</v>
      </c>
      <c r="G7" s="157">
        <v>0</v>
      </c>
      <c r="H7" s="158">
        <v>0</v>
      </c>
      <c r="I7" s="159">
        <f t="shared" si="0"/>
        <v>37</v>
      </c>
      <c r="J7" s="159">
        <f t="shared" si="1"/>
        <v>10533084.52</v>
      </c>
    </row>
    <row r="8" spans="1:10" ht="15.75" customHeight="1" x14ac:dyDescent="0.25">
      <c r="A8" s="386"/>
      <c r="B8" s="372"/>
      <c r="C8" s="391"/>
      <c r="D8" s="156">
        <v>34</v>
      </c>
      <c r="E8" s="157">
        <v>167</v>
      </c>
      <c r="F8" s="158">
        <v>24245876.629999999</v>
      </c>
      <c r="G8" s="157">
        <v>65</v>
      </c>
      <c r="H8" s="158">
        <v>9437017.8499999996</v>
      </c>
      <c r="I8" s="159">
        <f t="shared" si="0"/>
        <v>232</v>
      </c>
      <c r="J8" s="159">
        <f t="shared" si="1"/>
        <v>33682894.479999997</v>
      </c>
    </row>
    <row r="9" spans="1:10" x14ac:dyDescent="0.25">
      <c r="A9" s="386"/>
      <c r="B9" s="372"/>
      <c r="C9" s="391"/>
      <c r="D9" s="156">
        <v>35</v>
      </c>
      <c r="E9" s="157">
        <v>100</v>
      </c>
      <c r="F9" s="158">
        <v>19962910</v>
      </c>
      <c r="G9" s="157">
        <v>16</v>
      </c>
      <c r="H9" s="158">
        <v>3194065.6</v>
      </c>
      <c r="I9" s="159">
        <f t="shared" si="0"/>
        <v>116</v>
      </c>
      <c r="J9" s="159">
        <f t="shared" si="1"/>
        <v>23156975.600000001</v>
      </c>
    </row>
    <row r="10" spans="1:10" x14ac:dyDescent="0.25">
      <c r="A10" s="386"/>
      <c r="B10" s="372"/>
      <c r="C10" s="391"/>
      <c r="D10" s="156">
        <v>36</v>
      </c>
      <c r="E10" s="157">
        <v>33</v>
      </c>
      <c r="F10" s="158">
        <v>8384418.9000000004</v>
      </c>
      <c r="G10" s="157">
        <v>8</v>
      </c>
      <c r="H10" s="158">
        <v>2032586.4</v>
      </c>
      <c r="I10" s="159">
        <f t="shared" si="0"/>
        <v>41</v>
      </c>
      <c r="J10" s="159">
        <f t="shared" si="1"/>
        <v>10417005.300000001</v>
      </c>
    </row>
    <row r="11" spans="1:10" ht="15.75" customHeight="1" x14ac:dyDescent="0.25">
      <c r="A11" s="386"/>
      <c r="B11" s="372"/>
      <c r="C11" s="391"/>
      <c r="D11" s="156">
        <v>37</v>
      </c>
      <c r="E11" s="157">
        <v>241</v>
      </c>
      <c r="F11" s="158">
        <v>32198927.91</v>
      </c>
      <c r="G11" s="157">
        <v>10</v>
      </c>
      <c r="H11" s="158">
        <v>1336055.1000000001</v>
      </c>
      <c r="I11" s="159">
        <f t="shared" si="0"/>
        <v>251</v>
      </c>
      <c r="J11" s="159">
        <f t="shared" si="1"/>
        <v>33534983.010000002</v>
      </c>
    </row>
    <row r="12" spans="1:10" x14ac:dyDescent="0.25">
      <c r="A12" s="386"/>
      <c r="B12" s="372"/>
      <c r="C12" s="391"/>
      <c r="D12" s="156">
        <v>39</v>
      </c>
      <c r="E12" s="157">
        <v>162</v>
      </c>
      <c r="F12" s="158">
        <v>35916487.020000003</v>
      </c>
      <c r="G12" s="157">
        <v>10</v>
      </c>
      <c r="H12" s="158">
        <v>2217067.1</v>
      </c>
      <c r="I12" s="159">
        <f t="shared" si="0"/>
        <v>172</v>
      </c>
      <c r="J12" s="159">
        <f t="shared" si="1"/>
        <v>38133554.119999997</v>
      </c>
    </row>
    <row r="13" spans="1:10" x14ac:dyDescent="0.25">
      <c r="A13" s="386"/>
      <c r="B13" s="372"/>
      <c r="C13" s="391"/>
      <c r="D13" s="156">
        <v>40</v>
      </c>
      <c r="E13" s="157">
        <v>97</v>
      </c>
      <c r="F13" s="158">
        <v>32288036.920000002</v>
      </c>
      <c r="G13" s="157">
        <v>3</v>
      </c>
      <c r="H13" s="158">
        <v>998599.08</v>
      </c>
      <c r="I13" s="159">
        <f t="shared" ref="I13:I17" si="2">E13+G13</f>
        <v>100</v>
      </c>
      <c r="J13" s="159">
        <f t="shared" ref="J13:J17" si="3">F13+H13</f>
        <v>33286636</v>
      </c>
    </row>
    <row r="14" spans="1:10" x14ac:dyDescent="0.25">
      <c r="A14" s="386"/>
      <c r="B14" s="372"/>
      <c r="C14" s="161" t="s">
        <v>272</v>
      </c>
      <c r="D14" s="162"/>
      <c r="E14" s="163">
        <f>SUM(E5:E13)</f>
        <v>1217</v>
      </c>
      <c r="F14" s="164">
        <f>SUM(F5:F13)</f>
        <v>233275751.40000001</v>
      </c>
      <c r="G14" s="163">
        <f>SUM(G5:G13)</f>
        <v>24</v>
      </c>
      <c r="H14" s="164">
        <f>SUM(H5:H13)</f>
        <v>3680130.69</v>
      </c>
      <c r="I14" s="164">
        <f t="shared" si="2"/>
        <v>1241</v>
      </c>
      <c r="J14" s="164">
        <f t="shared" si="3"/>
        <v>236955882.09</v>
      </c>
    </row>
    <row r="15" spans="1:10" ht="15.75" customHeight="1" x14ac:dyDescent="0.25">
      <c r="A15" s="386"/>
      <c r="B15" s="372"/>
      <c r="C15" s="370" t="s">
        <v>281</v>
      </c>
      <c r="D15" s="165">
        <v>48</v>
      </c>
      <c r="E15" s="157">
        <v>122</v>
      </c>
      <c r="F15" s="158">
        <v>10964728.039999999</v>
      </c>
      <c r="G15" s="157">
        <v>0</v>
      </c>
      <c r="H15" s="158">
        <v>0</v>
      </c>
      <c r="I15" s="159">
        <f t="shared" si="2"/>
        <v>122</v>
      </c>
      <c r="J15" s="159">
        <f t="shared" si="3"/>
        <v>10964728.039999999</v>
      </c>
    </row>
    <row r="16" spans="1:10" x14ac:dyDescent="0.25">
      <c r="A16" s="386"/>
      <c r="B16" s="372"/>
      <c r="C16" s="371"/>
      <c r="D16" s="165">
        <v>49</v>
      </c>
      <c r="E16" s="157">
        <v>7</v>
      </c>
      <c r="F16" s="158">
        <v>923182.61</v>
      </c>
      <c r="G16" s="157">
        <v>0</v>
      </c>
      <c r="H16" s="158">
        <v>0</v>
      </c>
      <c r="I16" s="159">
        <f t="shared" si="2"/>
        <v>7</v>
      </c>
      <c r="J16" s="159">
        <f t="shared" si="3"/>
        <v>923182.61</v>
      </c>
    </row>
    <row r="17" spans="1:10" x14ac:dyDescent="0.25">
      <c r="A17" s="386"/>
      <c r="B17" s="372"/>
      <c r="C17" s="161" t="s">
        <v>272</v>
      </c>
      <c r="D17" s="162"/>
      <c r="E17" s="163">
        <f>E15+E16</f>
        <v>129</v>
      </c>
      <c r="F17" s="164">
        <f>F15+F16</f>
        <v>11887910.65</v>
      </c>
      <c r="G17" s="163">
        <f>G15+G16</f>
        <v>0</v>
      </c>
      <c r="H17" s="164">
        <f>H15+H16</f>
        <v>0</v>
      </c>
      <c r="I17" s="164">
        <f t="shared" si="2"/>
        <v>129</v>
      </c>
      <c r="J17" s="164">
        <f t="shared" si="3"/>
        <v>11887910.65</v>
      </c>
    </row>
    <row r="18" spans="1:10" x14ac:dyDescent="0.25">
      <c r="A18" s="386"/>
      <c r="B18" s="372"/>
      <c r="C18" s="166" t="s">
        <v>282</v>
      </c>
      <c r="D18" s="156">
        <v>6</v>
      </c>
      <c r="E18" s="157">
        <v>35</v>
      </c>
      <c r="F18" s="158">
        <v>4962351.0999999996</v>
      </c>
      <c r="G18" s="157">
        <v>-2</v>
      </c>
      <c r="H18" s="158">
        <v>-283562.92</v>
      </c>
      <c r="I18" s="159">
        <f t="shared" ref="I18:I19" si="4">E18+G18</f>
        <v>33</v>
      </c>
      <c r="J18" s="159">
        <f t="shared" ref="J18:J19" si="5">F18+H18</f>
        <v>4678788.18</v>
      </c>
    </row>
    <row r="19" spans="1:10" x14ac:dyDescent="0.25">
      <c r="A19" s="386"/>
      <c r="B19" s="372"/>
      <c r="C19" s="161" t="s">
        <v>272</v>
      </c>
      <c r="D19" s="162"/>
      <c r="E19" s="163">
        <f>E18</f>
        <v>35</v>
      </c>
      <c r="F19" s="164">
        <f t="shared" ref="F19:H19" si="6">F18</f>
        <v>4962351.0999999996</v>
      </c>
      <c r="G19" s="163">
        <f t="shared" si="6"/>
        <v>-2</v>
      </c>
      <c r="H19" s="164">
        <f t="shared" si="6"/>
        <v>-283562.92</v>
      </c>
      <c r="I19" s="164">
        <f t="shared" si="4"/>
        <v>33</v>
      </c>
      <c r="J19" s="164">
        <f t="shared" si="5"/>
        <v>4678788.18</v>
      </c>
    </row>
    <row r="20" spans="1:10" x14ac:dyDescent="0.25">
      <c r="A20" s="386"/>
      <c r="B20" s="372"/>
      <c r="C20" s="166" t="s">
        <v>283</v>
      </c>
      <c r="D20" s="156">
        <v>5</v>
      </c>
      <c r="E20" s="157">
        <v>16</v>
      </c>
      <c r="F20" s="158">
        <v>2013540.8</v>
      </c>
      <c r="G20" s="157">
        <v>-1</v>
      </c>
      <c r="H20" s="158">
        <v>-125846.3</v>
      </c>
      <c r="I20" s="159">
        <f t="shared" ref="I20:I27" si="7">E20+G20</f>
        <v>15</v>
      </c>
      <c r="J20" s="159">
        <f t="shared" ref="J20:J27" si="8">F20+H20</f>
        <v>1887694.5</v>
      </c>
    </row>
    <row r="21" spans="1:10" x14ac:dyDescent="0.25">
      <c r="A21" s="386"/>
      <c r="B21" s="372"/>
      <c r="C21" s="161" t="s">
        <v>272</v>
      </c>
      <c r="D21" s="162"/>
      <c r="E21" s="163">
        <f>E20</f>
        <v>16</v>
      </c>
      <c r="F21" s="164">
        <f>F20</f>
        <v>2013540.8</v>
      </c>
      <c r="G21" s="163">
        <f>G20</f>
        <v>-1</v>
      </c>
      <c r="H21" s="164">
        <f>H20</f>
        <v>-125846.3</v>
      </c>
      <c r="I21" s="164">
        <f t="shared" si="7"/>
        <v>15</v>
      </c>
      <c r="J21" s="164">
        <f t="shared" si="8"/>
        <v>1887694.5</v>
      </c>
    </row>
    <row r="22" spans="1:10" x14ac:dyDescent="0.25">
      <c r="A22" s="386"/>
      <c r="B22" s="372"/>
      <c r="C22" s="373" t="s">
        <v>284</v>
      </c>
      <c r="D22" s="156">
        <v>23</v>
      </c>
      <c r="E22" s="157">
        <v>7</v>
      </c>
      <c r="F22" s="158">
        <v>756175</v>
      </c>
      <c r="G22" s="157">
        <v>0</v>
      </c>
      <c r="H22" s="158">
        <v>0</v>
      </c>
      <c r="I22" s="159">
        <f t="shared" si="7"/>
        <v>7</v>
      </c>
      <c r="J22" s="159">
        <f t="shared" si="8"/>
        <v>756175</v>
      </c>
    </row>
    <row r="23" spans="1:10" x14ac:dyDescent="0.25">
      <c r="A23" s="386"/>
      <c r="B23" s="372"/>
      <c r="C23" s="373"/>
      <c r="D23" s="156">
        <v>24</v>
      </c>
      <c r="E23" s="157">
        <v>5</v>
      </c>
      <c r="F23" s="158">
        <v>322863.15000000002</v>
      </c>
      <c r="G23" s="157">
        <v>0</v>
      </c>
      <c r="H23" s="158">
        <v>0</v>
      </c>
      <c r="I23" s="159">
        <f t="shared" si="7"/>
        <v>5</v>
      </c>
      <c r="J23" s="159">
        <f t="shared" si="8"/>
        <v>322863.15000000002</v>
      </c>
    </row>
    <row r="24" spans="1:10" x14ac:dyDescent="0.25">
      <c r="A24" s="386"/>
      <c r="B24" s="372"/>
      <c r="C24" s="161" t="s">
        <v>272</v>
      </c>
      <c r="D24" s="162"/>
      <c r="E24" s="163">
        <f>E23+E22</f>
        <v>12</v>
      </c>
      <c r="F24" s="164">
        <f t="shared" ref="F24:H24" si="9">F23+F22</f>
        <v>1079038.1499999999</v>
      </c>
      <c r="G24" s="163">
        <f t="shared" si="9"/>
        <v>0</v>
      </c>
      <c r="H24" s="164">
        <f t="shared" si="9"/>
        <v>0</v>
      </c>
      <c r="I24" s="164">
        <f t="shared" si="7"/>
        <v>12</v>
      </c>
      <c r="J24" s="164">
        <f t="shared" si="8"/>
        <v>1079038.1499999999</v>
      </c>
    </row>
    <row r="25" spans="1:10" x14ac:dyDescent="0.25">
      <c r="A25" s="386"/>
      <c r="B25" s="372"/>
      <c r="C25" s="373" t="s">
        <v>285</v>
      </c>
      <c r="D25" s="156">
        <v>25</v>
      </c>
      <c r="E25" s="157">
        <v>240</v>
      </c>
      <c r="F25" s="158">
        <v>16215919.199999999</v>
      </c>
      <c r="G25" s="157">
        <v>5</v>
      </c>
      <c r="H25" s="158">
        <v>337831.65</v>
      </c>
      <c r="I25" s="159">
        <f t="shared" si="7"/>
        <v>245</v>
      </c>
      <c r="J25" s="159">
        <f t="shared" si="8"/>
        <v>16553750.85</v>
      </c>
    </row>
    <row r="26" spans="1:10" x14ac:dyDescent="0.25">
      <c r="A26" s="386"/>
      <c r="B26" s="372"/>
      <c r="C26" s="373"/>
      <c r="D26" s="156">
        <v>26</v>
      </c>
      <c r="E26" s="157">
        <v>13</v>
      </c>
      <c r="F26" s="158">
        <v>1080402.96</v>
      </c>
      <c r="G26" s="157">
        <v>2</v>
      </c>
      <c r="H26" s="158">
        <v>166215.84</v>
      </c>
      <c r="I26" s="159">
        <f t="shared" si="7"/>
        <v>15</v>
      </c>
      <c r="J26" s="159">
        <f t="shared" si="8"/>
        <v>1246618.8</v>
      </c>
    </row>
    <row r="27" spans="1:10" x14ac:dyDescent="0.25">
      <c r="A27" s="386"/>
      <c r="B27" s="372"/>
      <c r="C27" s="161" t="s">
        <v>272</v>
      </c>
      <c r="D27" s="162"/>
      <c r="E27" s="163">
        <f>E26+E25</f>
        <v>253</v>
      </c>
      <c r="F27" s="164">
        <f t="shared" ref="F27:H27" si="10">F26+F25</f>
        <v>17296322.16</v>
      </c>
      <c r="G27" s="163">
        <f t="shared" si="10"/>
        <v>7</v>
      </c>
      <c r="H27" s="164">
        <f t="shared" si="10"/>
        <v>504047.49</v>
      </c>
      <c r="I27" s="164">
        <f t="shared" si="7"/>
        <v>260</v>
      </c>
      <c r="J27" s="164">
        <f t="shared" si="8"/>
        <v>17800369.649999999</v>
      </c>
    </row>
    <row r="28" spans="1:10" x14ac:dyDescent="0.25">
      <c r="A28" s="386"/>
      <c r="B28" s="372"/>
      <c r="C28" s="381" t="s">
        <v>286</v>
      </c>
      <c r="D28" s="156">
        <v>12</v>
      </c>
      <c r="E28" s="157">
        <v>123</v>
      </c>
      <c r="F28" s="158">
        <v>18975056.25</v>
      </c>
      <c r="G28" s="157">
        <v>0</v>
      </c>
      <c r="H28" s="158">
        <v>0</v>
      </c>
      <c r="I28" s="159">
        <f t="shared" ref="I28:I30" si="11">E28+G28</f>
        <v>123</v>
      </c>
      <c r="J28" s="159">
        <f t="shared" ref="J28:J30" si="12">F28+H28</f>
        <v>18975056.25</v>
      </c>
    </row>
    <row r="29" spans="1:10" x14ac:dyDescent="0.25">
      <c r="A29" s="386"/>
      <c r="B29" s="372"/>
      <c r="C29" s="382"/>
      <c r="D29" s="156">
        <v>13</v>
      </c>
      <c r="E29" s="167">
        <v>10</v>
      </c>
      <c r="F29" s="168">
        <v>2343242.4</v>
      </c>
      <c r="G29" s="160">
        <v>-10</v>
      </c>
      <c r="H29" s="168">
        <v>-2343242.4</v>
      </c>
      <c r="I29" s="159">
        <f t="shared" si="11"/>
        <v>0</v>
      </c>
      <c r="J29" s="159">
        <f t="shared" si="12"/>
        <v>0</v>
      </c>
    </row>
    <row r="30" spans="1:10" x14ac:dyDescent="0.25">
      <c r="A30" s="386"/>
      <c r="B30" s="372"/>
      <c r="C30" s="382"/>
      <c r="D30" s="156">
        <v>14</v>
      </c>
      <c r="E30" s="167">
        <v>15</v>
      </c>
      <c r="F30" s="168">
        <v>2256339.9</v>
      </c>
      <c r="G30" s="160">
        <v>-7</v>
      </c>
      <c r="H30" s="168">
        <v>-1052958.6200000001</v>
      </c>
      <c r="I30" s="159">
        <f t="shared" si="11"/>
        <v>8</v>
      </c>
      <c r="J30" s="159">
        <f t="shared" si="12"/>
        <v>1203381.28</v>
      </c>
    </row>
    <row r="31" spans="1:10" x14ac:dyDescent="0.25">
      <c r="A31" s="386"/>
      <c r="B31" s="372"/>
      <c r="C31" s="383"/>
      <c r="D31" s="156">
        <v>17</v>
      </c>
      <c r="E31" s="157">
        <v>5</v>
      </c>
      <c r="F31" s="158">
        <v>1876303.35</v>
      </c>
      <c r="G31" s="157">
        <v>0</v>
      </c>
      <c r="H31" s="158">
        <v>0</v>
      </c>
      <c r="I31" s="159">
        <f t="shared" ref="I31:I34" si="13">E31+G31</f>
        <v>5</v>
      </c>
      <c r="J31" s="159">
        <f t="shared" ref="J31:J34" si="14">F31+H31</f>
        <v>1876303.35</v>
      </c>
    </row>
    <row r="32" spans="1:10" x14ac:dyDescent="0.25">
      <c r="A32" s="386"/>
      <c r="B32" s="372"/>
      <c r="C32" s="161" t="s">
        <v>272</v>
      </c>
      <c r="D32" s="162"/>
      <c r="E32" s="163">
        <f>SUM(E28:E31)</f>
        <v>153</v>
      </c>
      <c r="F32" s="164">
        <f t="shared" ref="F32:H32" si="15">SUM(F28:F31)</f>
        <v>25450941.899999999</v>
      </c>
      <c r="G32" s="163">
        <f t="shared" si="15"/>
        <v>-17</v>
      </c>
      <c r="H32" s="164">
        <f t="shared" si="15"/>
        <v>-3396201.02</v>
      </c>
      <c r="I32" s="164">
        <f t="shared" si="13"/>
        <v>136</v>
      </c>
      <c r="J32" s="164">
        <f t="shared" si="14"/>
        <v>22054740.879999999</v>
      </c>
    </row>
    <row r="33" spans="1:10" x14ac:dyDescent="0.25">
      <c r="A33" s="386"/>
      <c r="B33" s="372"/>
      <c r="C33" s="169" t="s">
        <v>287</v>
      </c>
      <c r="D33" s="165">
        <v>30</v>
      </c>
      <c r="E33" s="157">
        <v>152</v>
      </c>
      <c r="F33" s="158">
        <v>18944624.879999999</v>
      </c>
      <c r="G33" s="157">
        <v>-7</v>
      </c>
      <c r="H33" s="158">
        <v>-872449.83</v>
      </c>
      <c r="I33" s="159">
        <f t="shared" si="13"/>
        <v>145</v>
      </c>
      <c r="J33" s="159">
        <f t="shared" si="14"/>
        <v>18072175.050000001</v>
      </c>
    </row>
    <row r="34" spans="1:10" x14ac:dyDescent="0.25">
      <c r="A34" s="386"/>
      <c r="B34" s="372"/>
      <c r="C34" s="161" t="s">
        <v>272</v>
      </c>
      <c r="D34" s="162"/>
      <c r="E34" s="163">
        <f>E33</f>
        <v>152</v>
      </c>
      <c r="F34" s="164">
        <f t="shared" ref="F34:H34" si="16">F33</f>
        <v>18944624.879999999</v>
      </c>
      <c r="G34" s="163">
        <f t="shared" si="16"/>
        <v>-7</v>
      </c>
      <c r="H34" s="164">
        <f t="shared" si="16"/>
        <v>-872449.83</v>
      </c>
      <c r="I34" s="164">
        <f t="shared" si="13"/>
        <v>145</v>
      </c>
      <c r="J34" s="164">
        <f t="shared" si="14"/>
        <v>18072175.050000001</v>
      </c>
    </row>
    <row r="35" spans="1:10" x14ac:dyDescent="0.25">
      <c r="A35" s="386"/>
      <c r="B35" s="372"/>
      <c r="C35" s="381" t="s">
        <v>288</v>
      </c>
      <c r="D35" s="156">
        <v>20</v>
      </c>
      <c r="E35" s="157">
        <v>35</v>
      </c>
      <c r="F35" s="158">
        <v>4229576.4000000004</v>
      </c>
      <c r="G35" s="157">
        <v>-1</v>
      </c>
      <c r="H35" s="158">
        <v>-120845.04</v>
      </c>
      <c r="I35" s="159">
        <f t="shared" ref="I35:I37" si="17">E35+G35</f>
        <v>34</v>
      </c>
      <c r="J35" s="159">
        <f t="shared" ref="J35:J37" si="18">F35+H35</f>
        <v>4108731.36</v>
      </c>
    </row>
    <row r="36" spans="1:10" x14ac:dyDescent="0.25">
      <c r="A36" s="386"/>
      <c r="B36" s="372"/>
      <c r="C36" s="383"/>
      <c r="D36" s="156">
        <v>22</v>
      </c>
      <c r="E36" s="157">
        <v>33</v>
      </c>
      <c r="F36" s="158">
        <v>4198044.18</v>
      </c>
      <c r="G36" s="157">
        <v>0</v>
      </c>
      <c r="H36" s="158">
        <v>0</v>
      </c>
      <c r="I36" s="159">
        <f t="shared" si="17"/>
        <v>33</v>
      </c>
      <c r="J36" s="159">
        <f t="shared" si="18"/>
        <v>4198044.18</v>
      </c>
    </row>
    <row r="37" spans="1:10" x14ac:dyDescent="0.25">
      <c r="A37" s="386"/>
      <c r="B37" s="372"/>
      <c r="C37" s="161" t="s">
        <v>272</v>
      </c>
      <c r="D37" s="162"/>
      <c r="E37" s="163">
        <f>SUM(E35:E36)</f>
        <v>68</v>
      </c>
      <c r="F37" s="164">
        <f t="shared" ref="F37:H37" si="19">SUM(F35:F36)</f>
        <v>8427620.5800000001</v>
      </c>
      <c r="G37" s="163">
        <f t="shared" si="19"/>
        <v>-1</v>
      </c>
      <c r="H37" s="164">
        <f t="shared" si="19"/>
        <v>-120845.04</v>
      </c>
      <c r="I37" s="164">
        <f t="shared" si="17"/>
        <v>67</v>
      </c>
      <c r="J37" s="164">
        <f t="shared" si="18"/>
        <v>8306775.54</v>
      </c>
    </row>
    <row r="38" spans="1:10" x14ac:dyDescent="0.25">
      <c r="A38" s="386"/>
      <c r="B38" s="372"/>
      <c r="C38" s="369" t="s">
        <v>289</v>
      </c>
      <c r="D38" s="165">
        <v>43</v>
      </c>
      <c r="E38" s="157">
        <v>109</v>
      </c>
      <c r="F38" s="158">
        <v>14281865.609999999</v>
      </c>
      <c r="G38" s="157">
        <v>0</v>
      </c>
      <c r="H38" s="158">
        <v>0</v>
      </c>
      <c r="I38" s="159">
        <f t="shared" ref="I38:I40" si="20">E38+G38</f>
        <v>109</v>
      </c>
      <c r="J38" s="159">
        <f t="shared" ref="J38:J40" si="21">F38+H38</f>
        <v>14281865.609999999</v>
      </c>
    </row>
    <row r="39" spans="1:10" x14ac:dyDescent="0.25">
      <c r="A39" s="386"/>
      <c r="B39" s="372"/>
      <c r="C39" s="369"/>
      <c r="D39" s="156">
        <v>46</v>
      </c>
      <c r="E39" s="157">
        <v>110</v>
      </c>
      <c r="F39" s="158">
        <v>15261456.1</v>
      </c>
      <c r="G39" s="157">
        <v>10</v>
      </c>
      <c r="H39" s="158">
        <v>1387405.1</v>
      </c>
      <c r="I39" s="159">
        <f t="shared" si="20"/>
        <v>120</v>
      </c>
      <c r="J39" s="159">
        <f t="shared" si="21"/>
        <v>16648861.199999999</v>
      </c>
    </row>
    <row r="40" spans="1:10" x14ac:dyDescent="0.25">
      <c r="A40" s="386"/>
      <c r="B40" s="372"/>
      <c r="C40" s="161" t="s">
        <v>272</v>
      </c>
      <c r="D40" s="162"/>
      <c r="E40" s="163">
        <f>SUM(E38:E39)</f>
        <v>219</v>
      </c>
      <c r="F40" s="164">
        <f t="shared" ref="F40:H40" si="22">SUM(F38:F39)</f>
        <v>29543321.710000001</v>
      </c>
      <c r="G40" s="163">
        <f t="shared" si="22"/>
        <v>10</v>
      </c>
      <c r="H40" s="164">
        <f t="shared" si="22"/>
        <v>1387405.1</v>
      </c>
      <c r="I40" s="164">
        <f t="shared" si="20"/>
        <v>229</v>
      </c>
      <c r="J40" s="164">
        <f t="shared" si="21"/>
        <v>30930726.809999999</v>
      </c>
    </row>
    <row r="41" spans="1:10" x14ac:dyDescent="0.25">
      <c r="A41" s="386"/>
      <c r="B41" s="372"/>
      <c r="C41" s="379" t="s">
        <v>271</v>
      </c>
      <c r="D41" s="156">
        <v>1</v>
      </c>
      <c r="E41" s="157">
        <v>10</v>
      </c>
      <c r="F41" s="158">
        <v>1570215.6</v>
      </c>
      <c r="G41" s="157">
        <v>-1</v>
      </c>
      <c r="H41" s="158">
        <v>-157021.56</v>
      </c>
      <c r="I41" s="159">
        <f t="shared" ref="I41:I44" si="23">E41+G41</f>
        <v>9</v>
      </c>
      <c r="J41" s="159">
        <f t="shared" ref="J41:J44" si="24">F41+H41</f>
        <v>1413194.04</v>
      </c>
    </row>
    <row r="42" spans="1:10" x14ac:dyDescent="0.25">
      <c r="A42" s="386"/>
      <c r="B42" s="372"/>
      <c r="C42" s="380"/>
      <c r="D42" s="156">
        <v>2</v>
      </c>
      <c r="E42" s="157">
        <v>6</v>
      </c>
      <c r="F42" s="158">
        <v>1021813.68</v>
      </c>
      <c r="G42" s="157">
        <v>0</v>
      </c>
      <c r="H42" s="158">
        <v>0</v>
      </c>
      <c r="I42" s="159">
        <f t="shared" si="23"/>
        <v>6</v>
      </c>
      <c r="J42" s="159">
        <f t="shared" si="24"/>
        <v>1021813.68</v>
      </c>
    </row>
    <row r="43" spans="1:10" x14ac:dyDescent="0.25">
      <c r="A43" s="387"/>
      <c r="B43" s="372"/>
      <c r="C43" s="161" t="s">
        <v>272</v>
      </c>
      <c r="D43" s="170"/>
      <c r="E43" s="163">
        <f>SUM(E41:E42)</f>
        <v>16</v>
      </c>
      <c r="F43" s="164">
        <f t="shared" ref="F43:H43" si="25">SUM(F41:F42)</f>
        <v>2592029.2799999998</v>
      </c>
      <c r="G43" s="163">
        <f t="shared" si="25"/>
        <v>-1</v>
      </c>
      <c r="H43" s="164">
        <f t="shared" si="25"/>
        <v>-157021.56</v>
      </c>
      <c r="I43" s="164">
        <f t="shared" si="23"/>
        <v>15</v>
      </c>
      <c r="J43" s="164">
        <f t="shared" si="24"/>
        <v>2435007.7200000002</v>
      </c>
    </row>
    <row r="44" spans="1:10" x14ac:dyDescent="0.25">
      <c r="A44" s="384" t="s">
        <v>290</v>
      </c>
      <c r="B44" s="384"/>
      <c r="C44" s="384"/>
      <c r="D44" s="353"/>
      <c r="E44" s="171">
        <f>E43+E40+E37+E34+E32+E27+E24+E19+E17+E14+E21</f>
        <v>2270</v>
      </c>
      <c r="F44" s="172">
        <f>F14+F17+F19+F24+F27+F32+F34+F37+F40+F43+F21</f>
        <v>355473452.61000001</v>
      </c>
      <c r="G44" s="173">
        <f>G43+G40+G37+G34+G32+G27+G24+G19+G17+G14+G21</f>
        <v>12</v>
      </c>
      <c r="H44" s="172">
        <f>H43+H40+H37+H34+H32+H27+H24+H19+H17+H14+H21</f>
        <v>615656.61</v>
      </c>
      <c r="I44" s="172">
        <f t="shared" si="23"/>
        <v>2282</v>
      </c>
      <c r="J44" s="172">
        <f t="shared" si="24"/>
        <v>356089109.22000003</v>
      </c>
    </row>
    <row r="45" spans="1:10" x14ac:dyDescent="0.25">
      <c r="A45" s="385">
        <v>2</v>
      </c>
      <c r="B45" s="388" t="s">
        <v>291</v>
      </c>
      <c r="C45" s="381" t="s">
        <v>281</v>
      </c>
      <c r="D45" s="156">
        <v>48</v>
      </c>
      <c r="E45" s="157">
        <v>400</v>
      </c>
      <c r="F45" s="158">
        <v>35949928</v>
      </c>
      <c r="G45" s="157">
        <v>10</v>
      </c>
      <c r="H45" s="158">
        <v>898748.2</v>
      </c>
      <c r="I45" s="159">
        <f t="shared" ref="I45:I61" si="26">E45+G45</f>
        <v>410</v>
      </c>
      <c r="J45" s="159">
        <f t="shared" ref="J45:J61" si="27">F45+H45</f>
        <v>36848676.200000003</v>
      </c>
    </row>
    <row r="46" spans="1:10" x14ac:dyDescent="0.25">
      <c r="A46" s="386"/>
      <c r="B46" s="389"/>
      <c r="C46" s="383"/>
      <c r="D46" s="156">
        <v>49</v>
      </c>
      <c r="E46" s="157">
        <v>20</v>
      </c>
      <c r="F46" s="158">
        <v>2637664.6</v>
      </c>
      <c r="G46" s="157">
        <v>0</v>
      </c>
      <c r="H46" s="158">
        <v>0</v>
      </c>
      <c r="I46" s="159">
        <f t="shared" si="26"/>
        <v>20</v>
      </c>
      <c r="J46" s="159">
        <f t="shared" si="27"/>
        <v>2637664.6</v>
      </c>
    </row>
    <row r="47" spans="1:10" x14ac:dyDescent="0.25">
      <c r="A47" s="386"/>
      <c r="B47" s="389"/>
      <c r="C47" s="161" t="s">
        <v>272</v>
      </c>
      <c r="D47" s="170"/>
      <c r="E47" s="163">
        <f>SUM(E45:E46)</f>
        <v>420</v>
      </c>
      <c r="F47" s="164">
        <f t="shared" ref="F47:H47" si="28">SUM(F45:F46)</f>
        <v>38587592.600000001</v>
      </c>
      <c r="G47" s="163">
        <f t="shared" si="28"/>
        <v>10</v>
      </c>
      <c r="H47" s="164">
        <f t="shared" si="28"/>
        <v>898748.2</v>
      </c>
      <c r="I47" s="164">
        <f t="shared" si="26"/>
        <v>430</v>
      </c>
      <c r="J47" s="164">
        <f t="shared" si="27"/>
        <v>39486340.799999997</v>
      </c>
    </row>
    <row r="48" spans="1:10" x14ac:dyDescent="0.25">
      <c r="A48" s="386"/>
      <c r="B48" s="389"/>
      <c r="C48" s="366" t="s">
        <v>274</v>
      </c>
      <c r="D48" s="156">
        <v>18</v>
      </c>
      <c r="E48" s="157">
        <v>186</v>
      </c>
      <c r="F48" s="158">
        <v>43760000.520000003</v>
      </c>
      <c r="G48" s="157">
        <v>-18</v>
      </c>
      <c r="H48" s="158">
        <v>-4234838.76</v>
      </c>
      <c r="I48" s="159">
        <f t="shared" si="26"/>
        <v>168</v>
      </c>
      <c r="J48" s="159">
        <f t="shared" si="27"/>
        <v>39525161.759999998</v>
      </c>
    </row>
    <row r="49" spans="1:10" x14ac:dyDescent="0.25">
      <c r="A49" s="386"/>
      <c r="B49" s="389"/>
      <c r="C49" s="366"/>
      <c r="D49" s="156">
        <v>19</v>
      </c>
      <c r="E49" s="157">
        <v>77</v>
      </c>
      <c r="F49" s="158">
        <v>26491522.75</v>
      </c>
      <c r="G49" s="157">
        <v>0</v>
      </c>
      <c r="H49" s="158">
        <v>0</v>
      </c>
      <c r="I49" s="159">
        <f t="shared" si="26"/>
        <v>77</v>
      </c>
      <c r="J49" s="159">
        <f t="shared" si="27"/>
        <v>26491522.75</v>
      </c>
    </row>
    <row r="50" spans="1:10" x14ac:dyDescent="0.25">
      <c r="A50" s="386"/>
      <c r="B50" s="389"/>
      <c r="C50" s="161" t="s">
        <v>272</v>
      </c>
      <c r="D50" s="170"/>
      <c r="E50" s="163">
        <f>SUM(E48:E49)</f>
        <v>263</v>
      </c>
      <c r="F50" s="164">
        <f>SUM(F48:F49)</f>
        <v>70251523.269999996</v>
      </c>
      <c r="G50" s="163">
        <f>SUM(G48:G49)</f>
        <v>-18</v>
      </c>
      <c r="H50" s="164">
        <f>SUM(H48:H49)</f>
        <v>-4234838.76</v>
      </c>
      <c r="I50" s="164">
        <f t="shared" si="26"/>
        <v>245</v>
      </c>
      <c r="J50" s="164">
        <f t="shared" si="27"/>
        <v>66016684.509999998</v>
      </c>
    </row>
    <row r="51" spans="1:10" x14ac:dyDescent="0.25">
      <c r="A51" s="386"/>
      <c r="B51" s="389"/>
      <c r="C51" s="174" t="s">
        <v>292</v>
      </c>
      <c r="D51" s="156">
        <v>3</v>
      </c>
      <c r="E51" s="157">
        <v>10</v>
      </c>
      <c r="F51" s="158">
        <v>1206858.5</v>
      </c>
      <c r="G51" s="157">
        <v>5</v>
      </c>
      <c r="H51" s="158">
        <v>603429.25</v>
      </c>
      <c r="I51" s="159">
        <f t="shared" si="26"/>
        <v>15</v>
      </c>
      <c r="J51" s="159">
        <f t="shared" si="27"/>
        <v>1810287.75</v>
      </c>
    </row>
    <row r="52" spans="1:10" x14ac:dyDescent="0.25">
      <c r="A52" s="386"/>
      <c r="B52" s="389"/>
      <c r="C52" s="161" t="s">
        <v>272</v>
      </c>
      <c r="D52" s="170"/>
      <c r="E52" s="163">
        <f>SUM(E51:E51)</f>
        <v>10</v>
      </c>
      <c r="F52" s="164">
        <f>SUM(F51:F51)</f>
        <v>1206858.5</v>
      </c>
      <c r="G52" s="163">
        <f>SUM(G51:G51)</f>
        <v>5</v>
      </c>
      <c r="H52" s="164">
        <f>SUM(H51:H51)</f>
        <v>603429.25</v>
      </c>
      <c r="I52" s="164">
        <f t="shared" si="26"/>
        <v>15</v>
      </c>
      <c r="J52" s="164">
        <f t="shared" si="27"/>
        <v>1810287.75</v>
      </c>
    </row>
    <row r="53" spans="1:10" x14ac:dyDescent="0.25">
      <c r="A53" s="386"/>
      <c r="B53" s="389"/>
      <c r="C53" s="174" t="s">
        <v>293</v>
      </c>
      <c r="D53" s="156">
        <v>51</v>
      </c>
      <c r="E53" s="157">
        <v>12</v>
      </c>
      <c r="F53" s="158">
        <v>2117538</v>
      </c>
      <c r="G53" s="157">
        <v>2</v>
      </c>
      <c r="H53" s="158">
        <v>352923</v>
      </c>
      <c r="I53" s="159">
        <f t="shared" si="26"/>
        <v>14</v>
      </c>
      <c r="J53" s="159">
        <f t="shared" si="27"/>
        <v>2470461</v>
      </c>
    </row>
    <row r="54" spans="1:10" x14ac:dyDescent="0.25">
      <c r="A54" s="386"/>
      <c r="B54" s="389"/>
      <c r="C54" s="161" t="s">
        <v>272</v>
      </c>
      <c r="D54" s="170"/>
      <c r="E54" s="163">
        <f>SUM(E53:E53)</f>
        <v>12</v>
      </c>
      <c r="F54" s="164">
        <f>SUM(F53:F53)</f>
        <v>2117538</v>
      </c>
      <c r="G54" s="163">
        <f>SUM(G53:G53)</f>
        <v>2</v>
      </c>
      <c r="H54" s="164">
        <f>SUM(H53:H53)</f>
        <v>352923</v>
      </c>
      <c r="I54" s="164">
        <f t="shared" si="26"/>
        <v>14</v>
      </c>
      <c r="J54" s="164">
        <f t="shared" si="27"/>
        <v>2470461</v>
      </c>
    </row>
    <row r="55" spans="1:10" x14ac:dyDescent="0.25">
      <c r="A55" s="386"/>
      <c r="B55" s="389"/>
      <c r="C55" s="366" t="s">
        <v>294</v>
      </c>
      <c r="D55" s="165">
        <v>41</v>
      </c>
      <c r="E55" s="157">
        <v>3</v>
      </c>
      <c r="F55" s="158">
        <v>407703.69</v>
      </c>
      <c r="G55" s="157">
        <v>0</v>
      </c>
      <c r="H55" s="158">
        <v>0</v>
      </c>
      <c r="I55" s="159">
        <f t="shared" si="26"/>
        <v>3</v>
      </c>
      <c r="J55" s="159">
        <f t="shared" si="27"/>
        <v>407703.69</v>
      </c>
    </row>
    <row r="56" spans="1:10" x14ac:dyDescent="0.25">
      <c r="A56" s="386"/>
      <c r="B56" s="389"/>
      <c r="C56" s="366"/>
      <c r="D56" s="156">
        <v>42</v>
      </c>
      <c r="E56" s="157">
        <v>4</v>
      </c>
      <c r="F56" s="158">
        <v>950508.96</v>
      </c>
      <c r="G56" s="157">
        <v>0</v>
      </c>
      <c r="H56" s="158">
        <v>0</v>
      </c>
      <c r="I56" s="159">
        <f t="shared" si="26"/>
        <v>4</v>
      </c>
      <c r="J56" s="159">
        <f t="shared" si="27"/>
        <v>950508.96</v>
      </c>
    </row>
    <row r="57" spans="1:10" x14ac:dyDescent="0.25">
      <c r="A57" s="386"/>
      <c r="B57" s="389"/>
      <c r="C57" s="161" t="s">
        <v>272</v>
      </c>
      <c r="D57" s="170"/>
      <c r="E57" s="163">
        <f>SUM(E55:E56)</f>
        <v>7</v>
      </c>
      <c r="F57" s="164">
        <f t="shared" ref="F57:H57" si="29">SUM(F55:F56)</f>
        <v>1358212.65</v>
      </c>
      <c r="G57" s="163">
        <f t="shared" si="29"/>
        <v>0</v>
      </c>
      <c r="H57" s="164">
        <f t="shared" si="29"/>
        <v>0</v>
      </c>
      <c r="I57" s="164">
        <f t="shared" si="26"/>
        <v>7</v>
      </c>
      <c r="J57" s="164">
        <f t="shared" si="27"/>
        <v>1358212.65</v>
      </c>
    </row>
    <row r="58" spans="1:10" x14ac:dyDescent="0.25">
      <c r="A58" s="386"/>
      <c r="B58" s="389"/>
      <c r="C58" s="379" t="s">
        <v>271</v>
      </c>
      <c r="D58" s="156">
        <v>1</v>
      </c>
      <c r="E58" s="157">
        <v>50</v>
      </c>
      <c r="F58" s="158">
        <v>7851078</v>
      </c>
      <c r="G58" s="157">
        <v>7</v>
      </c>
      <c r="H58" s="158">
        <v>1099150.92</v>
      </c>
      <c r="I58" s="159">
        <f t="shared" si="26"/>
        <v>57</v>
      </c>
      <c r="J58" s="159">
        <f t="shared" si="27"/>
        <v>8950228.9199999999</v>
      </c>
    </row>
    <row r="59" spans="1:10" x14ac:dyDescent="0.25">
      <c r="A59" s="386"/>
      <c r="B59" s="389"/>
      <c r="C59" s="380"/>
      <c r="D59" s="156">
        <v>2</v>
      </c>
      <c r="E59" s="157">
        <v>5</v>
      </c>
      <c r="F59" s="158">
        <v>851511.4</v>
      </c>
      <c r="G59" s="157">
        <v>0</v>
      </c>
      <c r="H59" s="158">
        <v>0</v>
      </c>
      <c r="I59" s="159">
        <f t="shared" si="26"/>
        <v>5</v>
      </c>
      <c r="J59" s="159">
        <f t="shared" si="27"/>
        <v>851511.4</v>
      </c>
    </row>
    <row r="60" spans="1:10" x14ac:dyDescent="0.25">
      <c r="A60" s="387"/>
      <c r="B60" s="390"/>
      <c r="C60" s="161" t="s">
        <v>272</v>
      </c>
      <c r="D60" s="170"/>
      <c r="E60" s="163">
        <f>E58+E59</f>
        <v>55</v>
      </c>
      <c r="F60" s="164">
        <f>F58+F59</f>
        <v>8702589.4000000004</v>
      </c>
      <c r="G60" s="163">
        <f>G58+G59</f>
        <v>7</v>
      </c>
      <c r="H60" s="164">
        <f>H58+H59</f>
        <v>1099150.92</v>
      </c>
      <c r="I60" s="164">
        <f t="shared" si="26"/>
        <v>62</v>
      </c>
      <c r="J60" s="164">
        <f t="shared" si="27"/>
        <v>9801740.3200000003</v>
      </c>
    </row>
    <row r="61" spans="1:10" x14ac:dyDescent="0.25">
      <c r="A61" s="384" t="s">
        <v>290</v>
      </c>
      <c r="B61" s="384"/>
      <c r="C61" s="384"/>
      <c r="D61" s="353"/>
      <c r="E61" s="171">
        <f>E47+E50+E57+E60+E52+E54</f>
        <v>767</v>
      </c>
      <c r="F61" s="175">
        <f>F47+F50+F57+F60+F52+F54</f>
        <v>122224314.42</v>
      </c>
      <c r="G61" s="171">
        <f>G47+G50+G57+G60+G52+G54</f>
        <v>6</v>
      </c>
      <c r="H61" s="175">
        <f>H47+H50+H57+H60+H52+H54</f>
        <v>-1280587.3899999999</v>
      </c>
      <c r="I61" s="172">
        <f t="shared" si="26"/>
        <v>773</v>
      </c>
      <c r="J61" s="172">
        <f t="shared" si="27"/>
        <v>120943727.03</v>
      </c>
    </row>
    <row r="62" spans="1:10" ht="15.75" customHeight="1" x14ac:dyDescent="0.25">
      <c r="A62" s="361">
        <v>3</v>
      </c>
      <c r="B62" s="350" t="s">
        <v>295</v>
      </c>
      <c r="C62" s="381" t="s">
        <v>296</v>
      </c>
      <c r="D62" s="165">
        <v>27</v>
      </c>
      <c r="E62" s="157">
        <v>2</v>
      </c>
      <c r="F62" s="158">
        <v>156106.06</v>
      </c>
      <c r="G62" s="157">
        <v>-1</v>
      </c>
      <c r="H62" s="158">
        <v>-78053.03</v>
      </c>
      <c r="I62" s="159">
        <f t="shared" ref="I62:I64" si="30">E62+G62</f>
        <v>1</v>
      </c>
      <c r="J62" s="159">
        <f t="shared" ref="J62:J64" si="31">F62+H62</f>
        <v>78053.03</v>
      </c>
    </row>
    <row r="63" spans="1:10" x14ac:dyDescent="0.25">
      <c r="A63" s="362"/>
      <c r="B63" s="351"/>
      <c r="C63" s="383"/>
      <c r="D63" s="165">
        <v>29</v>
      </c>
      <c r="E63" s="157">
        <v>5</v>
      </c>
      <c r="F63" s="158">
        <v>465821.55</v>
      </c>
      <c r="G63" s="157">
        <v>-1</v>
      </c>
      <c r="H63" s="158">
        <v>-93164.31</v>
      </c>
      <c r="I63" s="159">
        <f t="shared" si="30"/>
        <v>4</v>
      </c>
      <c r="J63" s="159">
        <f t="shared" si="31"/>
        <v>372657.24</v>
      </c>
    </row>
    <row r="64" spans="1:10" x14ac:dyDescent="0.25">
      <c r="A64" s="362"/>
      <c r="B64" s="351"/>
      <c r="C64" s="161" t="s">
        <v>272</v>
      </c>
      <c r="D64" s="170"/>
      <c r="E64" s="163">
        <f>SUM(E62:E63)</f>
        <v>7</v>
      </c>
      <c r="F64" s="164">
        <f>SUM(F62:F63)</f>
        <v>621927.61</v>
      </c>
      <c r="G64" s="163">
        <f>SUM(G62:G63)</f>
        <v>-2</v>
      </c>
      <c r="H64" s="164">
        <f>SUM(H62:H63)</f>
        <v>-171217.34</v>
      </c>
      <c r="I64" s="164">
        <f t="shared" si="30"/>
        <v>5</v>
      </c>
      <c r="J64" s="164">
        <f t="shared" si="31"/>
        <v>450710.27</v>
      </c>
    </row>
    <row r="65" spans="1:10" ht="31.5" x14ac:dyDescent="0.25">
      <c r="A65" s="362"/>
      <c r="B65" s="351"/>
      <c r="C65" s="176" t="s">
        <v>297</v>
      </c>
      <c r="D65" s="156">
        <v>50</v>
      </c>
      <c r="E65" s="157">
        <v>32</v>
      </c>
      <c r="F65" s="158">
        <v>3735848</v>
      </c>
      <c r="G65" s="157">
        <v>-7</v>
      </c>
      <c r="H65" s="158">
        <v>-817216.75</v>
      </c>
      <c r="I65" s="159">
        <f t="shared" ref="I65:I66" si="32">E65+G65</f>
        <v>25</v>
      </c>
      <c r="J65" s="159">
        <f t="shared" ref="J65:J66" si="33">F65+H65</f>
        <v>2918631.25</v>
      </c>
    </row>
    <row r="66" spans="1:10" x14ac:dyDescent="0.25">
      <c r="A66" s="363"/>
      <c r="B66" s="352"/>
      <c r="C66" s="161" t="s">
        <v>272</v>
      </c>
      <c r="D66" s="170"/>
      <c r="E66" s="163">
        <f>E65</f>
        <v>32</v>
      </c>
      <c r="F66" s="164">
        <f>F65</f>
        <v>3735848</v>
      </c>
      <c r="G66" s="163">
        <f>G65</f>
        <v>-7</v>
      </c>
      <c r="H66" s="164">
        <f>H65</f>
        <v>-817216.75</v>
      </c>
      <c r="I66" s="164">
        <f t="shared" si="32"/>
        <v>25</v>
      </c>
      <c r="J66" s="164">
        <f t="shared" si="33"/>
        <v>2918631.25</v>
      </c>
    </row>
    <row r="67" spans="1:10" x14ac:dyDescent="0.25">
      <c r="A67" s="353" t="s">
        <v>290</v>
      </c>
      <c r="B67" s="354"/>
      <c r="C67" s="354"/>
      <c r="D67" s="355"/>
      <c r="E67" s="171">
        <f>E64+E66</f>
        <v>39</v>
      </c>
      <c r="F67" s="318">
        <f t="shared" ref="F67:H67" si="34">F64+F66</f>
        <v>4357775.6100000003</v>
      </c>
      <c r="G67" s="171">
        <f t="shared" si="34"/>
        <v>-9</v>
      </c>
      <c r="H67" s="318">
        <f t="shared" si="34"/>
        <v>-988434.09</v>
      </c>
      <c r="I67" s="172">
        <f t="shared" ref="I67" si="35">E67+G67</f>
        <v>30</v>
      </c>
      <c r="J67" s="172">
        <f t="shared" ref="J67" si="36">F67+H67</f>
        <v>3369341.52</v>
      </c>
    </row>
    <row r="68" spans="1:10" x14ac:dyDescent="0.25">
      <c r="A68" s="364">
        <v>4</v>
      </c>
      <c r="B68" s="372" t="s">
        <v>298</v>
      </c>
      <c r="C68" s="369" t="s">
        <v>285</v>
      </c>
      <c r="D68" s="165">
        <v>25</v>
      </c>
      <c r="E68" s="178">
        <v>2020</v>
      </c>
      <c r="F68" s="158">
        <v>136483986.59999999</v>
      </c>
      <c r="G68" s="157">
        <v>107</v>
      </c>
      <c r="H68" s="158">
        <v>7229597.3099999996</v>
      </c>
      <c r="I68" s="159">
        <f t="shared" ref="I68:I85" si="37">E68+G68</f>
        <v>2127</v>
      </c>
      <c r="J68" s="159">
        <f t="shared" ref="J68:J85" si="38">F68+H68</f>
        <v>143713583.91</v>
      </c>
    </row>
    <row r="69" spans="1:10" x14ac:dyDescent="0.25">
      <c r="A69" s="364"/>
      <c r="B69" s="372"/>
      <c r="C69" s="369"/>
      <c r="D69" s="179">
        <v>26</v>
      </c>
      <c r="E69" s="157">
        <v>32</v>
      </c>
      <c r="F69" s="158">
        <v>2659453.44</v>
      </c>
      <c r="G69" s="157">
        <v>0</v>
      </c>
      <c r="H69" s="158">
        <v>0</v>
      </c>
      <c r="I69" s="159">
        <f t="shared" si="37"/>
        <v>32</v>
      </c>
      <c r="J69" s="159">
        <f t="shared" si="38"/>
        <v>2659453.44</v>
      </c>
    </row>
    <row r="70" spans="1:10" x14ac:dyDescent="0.25">
      <c r="A70" s="364"/>
      <c r="B70" s="372"/>
      <c r="C70" s="161" t="s">
        <v>272</v>
      </c>
      <c r="D70" s="170"/>
      <c r="E70" s="180">
        <f>SUM(E68:E69)</f>
        <v>2052</v>
      </c>
      <c r="F70" s="164">
        <f t="shared" ref="F70:H70" si="39">SUM(F68:F69)</f>
        <v>139143440.03999999</v>
      </c>
      <c r="G70" s="180">
        <f t="shared" si="39"/>
        <v>107</v>
      </c>
      <c r="H70" s="164">
        <f t="shared" si="39"/>
        <v>7229597.3099999996</v>
      </c>
      <c r="I70" s="164">
        <f t="shared" si="37"/>
        <v>2159</v>
      </c>
      <c r="J70" s="164">
        <f t="shared" si="38"/>
        <v>146373037.34999999</v>
      </c>
    </row>
    <row r="71" spans="1:10" x14ac:dyDescent="0.25">
      <c r="A71" s="353" t="s">
        <v>290</v>
      </c>
      <c r="B71" s="354"/>
      <c r="C71" s="354"/>
      <c r="D71" s="355"/>
      <c r="E71" s="177">
        <f>E70</f>
        <v>2052</v>
      </c>
      <c r="F71" s="175">
        <f t="shared" ref="F71:H71" si="40">F70</f>
        <v>139143440.03999999</v>
      </c>
      <c r="G71" s="177">
        <f t="shared" si="40"/>
        <v>107</v>
      </c>
      <c r="H71" s="175">
        <f t="shared" si="40"/>
        <v>7229597.3099999996</v>
      </c>
      <c r="I71" s="172">
        <f t="shared" si="37"/>
        <v>2159</v>
      </c>
      <c r="J71" s="172">
        <f t="shared" si="38"/>
        <v>146373037.34999999</v>
      </c>
    </row>
    <row r="72" spans="1:10" x14ac:dyDescent="0.25">
      <c r="A72" s="364">
        <v>5</v>
      </c>
      <c r="B72" s="374" t="s">
        <v>299</v>
      </c>
      <c r="C72" s="379" t="s">
        <v>288</v>
      </c>
      <c r="D72" s="156">
        <v>20</v>
      </c>
      <c r="E72" s="157">
        <v>264</v>
      </c>
      <c r="F72" s="158">
        <v>31903090.559999999</v>
      </c>
      <c r="G72" s="157">
        <v>-10</v>
      </c>
      <c r="H72" s="158">
        <v>-1208450.3999999999</v>
      </c>
      <c r="I72" s="159">
        <f t="shared" si="37"/>
        <v>254</v>
      </c>
      <c r="J72" s="159">
        <f t="shared" si="38"/>
        <v>30694640.16</v>
      </c>
    </row>
    <row r="73" spans="1:10" x14ac:dyDescent="0.25">
      <c r="A73" s="364"/>
      <c r="B73" s="374"/>
      <c r="C73" s="380"/>
      <c r="D73" s="156">
        <v>22</v>
      </c>
      <c r="E73" s="157">
        <v>38</v>
      </c>
      <c r="F73" s="158">
        <v>4834111.4800000004</v>
      </c>
      <c r="G73" s="157">
        <v>5</v>
      </c>
      <c r="H73" s="158">
        <v>636067.30000000005</v>
      </c>
      <c r="I73" s="159">
        <f t="shared" si="37"/>
        <v>43</v>
      </c>
      <c r="J73" s="159">
        <f t="shared" si="38"/>
        <v>5470178.7800000003</v>
      </c>
    </row>
    <row r="74" spans="1:10" x14ac:dyDescent="0.25">
      <c r="A74" s="364"/>
      <c r="B74" s="374"/>
      <c r="C74" s="161" t="s">
        <v>272</v>
      </c>
      <c r="D74" s="170"/>
      <c r="E74" s="163">
        <f>E72+E73</f>
        <v>302</v>
      </c>
      <c r="F74" s="164">
        <f>F72+F73</f>
        <v>36737202.039999999</v>
      </c>
      <c r="G74" s="163">
        <f>G72+G73</f>
        <v>-5</v>
      </c>
      <c r="H74" s="164">
        <f>H72+H73</f>
        <v>-572383.1</v>
      </c>
      <c r="I74" s="164">
        <f t="shared" si="37"/>
        <v>297</v>
      </c>
      <c r="J74" s="164">
        <f t="shared" si="38"/>
        <v>36164818.939999998</v>
      </c>
    </row>
    <row r="75" spans="1:10" x14ac:dyDescent="0.25">
      <c r="A75" s="353" t="s">
        <v>290</v>
      </c>
      <c r="B75" s="354"/>
      <c r="C75" s="354"/>
      <c r="D75" s="355"/>
      <c r="E75" s="171">
        <f>E74</f>
        <v>302</v>
      </c>
      <c r="F75" s="175">
        <f t="shared" ref="F75:H75" si="41">F74</f>
        <v>36737202.039999999</v>
      </c>
      <c r="G75" s="171">
        <f t="shared" si="41"/>
        <v>-5</v>
      </c>
      <c r="H75" s="175">
        <f t="shared" si="41"/>
        <v>-572383.1</v>
      </c>
      <c r="I75" s="172">
        <f t="shared" si="37"/>
        <v>297</v>
      </c>
      <c r="J75" s="172">
        <f t="shared" si="38"/>
        <v>36164818.939999998</v>
      </c>
    </row>
    <row r="76" spans="1:10" x14ac:dyDescent="0.25">
      <c r="A76" s="364">
        <v>6</v>
      </c>
      <c r="B76" s="372" t="s">
        <v>300</v>
      </c>
      <c r="C76" s="166" t="s">
        <v>288</v>
      </c>
      <c r="D76" s="165">
        <v>20</v>
      </c>
      <c r="E76" s="157">
        <v>78</v>
      </c>
      <c r="F76" s="158">
        <v>9425913.1199999992</v>
      </c>
      <c r="G76" s="157">
        <v>10</v>
      </c>
      <c r="H76" s="158">
        <v>1208450.3999999999</v>
      </c>
      <c r="I76" s="159">
        <f t="shared" si="37"/>
        <v>88</v>
      </c>
      <c r="J76" s="159">
        <f t="shared" si="38"/>
        <v>10634363.52</v>
      </c>
    </row>
    <row r="77" spans="1:10" x14ac:dyDescent="0.25">
      <c r="A77" s="364"/>
      <c r="B77" s="372"/>
      <c r="C77" s="161" t="s">
        <v>272</v>
      </c>
      <c r="D77" s="170"/>
      <c r="E77" s="163">
        <f>E76</f>
        <v>78</v>
      </c>
      <c r="F77" s="164">
        <f t="shared" ref="F77:H78" si="42">F76</f>
        <v>9425913.1199999992</v>
      </c>
      <c r="G77" s="163">
        <f t="shared" si="42"/>
        <v>10</v>
      </c>
      <c r="H77" s="164">
        <f t="shared" si="42"/>
        <v>1208450.3999999999</v>
      </c>
      <c r="I77" s="164">
        <f t="shared" si="37"/>
        <v>88</v>
      </c>
      <c r="J77" s="164">
        <f t="shared" si="38"/>
        <v>10634363.52</v>
      </c>
    </row>
    <row r="78" spans="1:10" x14ac:dyDescent="0.25">
      <c r="A78" s="353" t="s">
        <v>290</v>
      </c>
      <c r="B78" s="354"/>
      <c r="C78" s="354"/>
      <c r="D78" s="355"/>
      <c r="E78" s="171">
        <f>E77</f>
        <v>78</v>
      </c>
      <c r="F78" s="175">
        <f t="shared" si="42"/>
        <v>9425913.1199999992</v>
      </c>
      <c r="G78" s="171">
        <f>G77</f>
        <v>10</v>
      </c>
      <c r="H78" s="228">
        <f>H77</f>
        <v>1208450.3999999999</v>
      </c>
      <c r="I78" s="172">
        <f t="shared" si="37"/>
        <v>88</v>
      </c>
      <c r="J78" s="172">
        <f t="shared" si="38"/>
        <v>10634363.52</v>
      </c>
    </row>
    <row r="79" spans="1:10" ht="21.75" customHeight="1" x14ac:dyDescent="0.25">
      <c r="A79" s="361">
        <v>7</v>
      </c>
      <c r="B79" s="350" t="s">
        <v>301</v>
      </c>
      <c r="C79" s="176" t="s">
        <v>297</v>
      </c>
      <c r="D79" s="156">
        <v>50</v>
      </c>
      <c r="E79" s="157">
        <v>15</v>
      </c>
      <c r="F79" s="158">
        <v>1751178.75</v>
      </c>
      <c r="G79" s="157">
        <v>1</v>
      </c>
      <c r="H79" s="158">
        <v>116745.25</v>
      </c>
      <c r="I79" s="159">
        <f t="shared" si="37"/>
        <v>16</v>
      </c>
      <c r="J79" s="159">
        <f t="shared" si="38"/>
        <v>1867924</v>
      </c>
    </row>
    <row r="80" spans="1:10" x14ac:dyDescent="0.25">
      <c r="A80" s="362"/>
      <c r="B80" s="351"/>
      <c r="C80" s="161" t="s">
        <v>272</v>
      </c>
      <c r="D80" s="170"/>
      <c r="E80" s="163">
        <f>E79</f>
        <v>15</v>
      </c>
      <c r="F80" s="164">
        <f t="shared" ref="F80:H80" si="43">F79</f>
        <v>1751178.75</v>
      </c>
      <c r="G80" s="163">
        <f t="shared" si="43"/>
        <v>1</v>
      </c>
      <c r="H80" s="164">
        <f t="shared" si="43"/>
        <v>116745.25</v>
      </c>
      <c r="I80" s="164">
        <f t="shared" si="37"/>
        <v>16</v>
      </c>
      <c r="J80" s="164">
        <f t="shared" si="38"/>
        <v>1867924</v>
      </c>
    </row>
    <row r="81" spans="1:10" x14ac:dyDescent="0.25">
      <c r="A81" s="362"/>
      <c r="B81" s="351"/>
      <c r="C81" s="169" t="s">
        <v>284</v>
      </c>
      <c r="D81" s="165">
        <v>23</v>
      </c>
      <c r="E81" s="157">
        <v>60</v>
      </c>
      <c r="F81" s="158">
        <v>6481500</v>
      </c>
      <c r="G81" s="157">
        <v>0</v>
      </c>
      <c r="H81" s="158">
        <v>0</v>
      </c>
      <c r="I81" s="159">
        <f t="shared" si="37"/>
        <v>60</v>
      </c>
      <c r="J81" s="159">
        <f t="shared" si="38"/>
        <v>6481500</v>
      </c>
    </row>
    <row r="82" spans="1:10" x14ac:dyDescent="0.25">
      <c r="A82" s="362"/>
      <c r="B82" s="351"/>
      <c r="C82" s="161" t="s">
        <v>272</v>
      </c>
      <c r="D82" s="170"/>
      <c r="E82" s="163">
        <f>E81</f>
        <v>60</v>
      </c>
      <c r="F82" s="164">
        <f t="shared" ref="F82:H82" si="44">F81</f>
        <v>6481500</v>
      </c>
      <c r="G82" s="163">
        <f t="shared" si="44"/>
        <v>0</v>
      </c>
      <c r="H82" s="164">
        <f t="shared" si="44"/>
        <v>0</v>
      </c>
      <c r="I82" s="164">
        <f t="shared" si="37"/>
        <v>60</v>
      </c>
      <c r="J82" s="164">
        <f t="shared" si="38"/>
        <v>6481500</v>
      </c>
    </row>
    <row r="83" spans="1:10" x14ac:dyDescent="0.25">
      <c r="A83" s="362"/>
      <c r="B83" s="351"/>
      <c r="C83" s="176" t="s">
        <v>271</v>
      </c>
      <c r="D83" s="156">
        <v>1</v>
      </c>
      <c r="E83" s="157">
        <v>7</v>
      </c>
      <c r="F83" s="158">
        <v>1099150.92</v>
      </c>
      <c r="G83" s="157">
        <v>1</v>
      </c>
      <c r="H83" s="158">
        <v>157021.56</v>
      </c>
      <c r="I83" s="159">
        <f t="shared" si="37"/>
        <v>8</v>
      </c>
      <c r="J83" s="159">
        <f t="shared" si="38"/>
        <v>1256172.48</v>
      </c>
    </row>
    <row r="84" spans="1:10" x14ac:dyDescent="0.25">
      <c r="A84" s="363"/>
      <c r="B84" s="352"/>
      <c r="C84" s="161" t="s">
        <v>272</v>
      </c>
      <c r="D84" s="170"/>
      <c r="E84" s="163">
        <f>SUM(E83:E83)</f>
        <v>7</v>
      </c>
      <c r="F84" s="164">
        <f>SUM(F83:F83)</f>
        <v>1099150.92</v>
      </c>
      <c r="G84" s="163">
        <f>SUM(G83:G83)</f>
        <v>1</v>
      </c>
      <c r="H84" s="164">
        <f>SUM(H83:H83)</f>
        <v>157021.56</v>
      </c>
      <c r="I84" s="164">
        <f t="shared" si="37"/>
        <v>8</v>
      </c>
      <c r="J84" s="164">
        <f t="shared" si="38"/>
        <v>1256172.48</v>
      </c>
    </row>
    <row r="85" spans="1:10" x14ac:dyDescent="0.25">
      <c r="A85" s="353" t="s">
        <v>290</v>
      </c>
      <c r="B85" s="354"/>
      <c r="C85" s="354"/>
      <c r="D85" s="355"/>
      <c r="E85" s="171">
        <f>E80+E82+E84</f>
        <v>82</v>
      </c>
      <c r="F85" s="175">
        <f>F80+F82+F84</f>
        <v>9331829.6699999999</v>
      </c>
      <c r="G85" s="171">
        <f>G80+G82+G84</f>
        <v>2</v>
      </c>
      <c r="H85" s="175">
        <f>H80+H82+H84</f>
        <v>273766.81</v>
      </c>
      <c r="I85" s="172">
        <f t="shared" si="37"/>
        <v>84</v>
      </c>
      <c r="J85" s="172">
        <f t="shared" si="38"/>
        <v>9605596.4800000004</v>
      </c>
    </row>
    <row r="86" spans="1:10" x14ac:dyDescent="0.25">
      <c r="A86" s="361">
        <v>8</v>
      </c>
      <c r="B86" s="376" t="s">
        <v>302</v>
      </c>
      <c r="C86" s="366" t="s">
        <v>289</v>
      </c>
      <c r="D86" s="179">
        <v>43</v>
      </c>
      <c r="E86" s="157">
        <v>529</v>
      </c>
      <c r="F86" s="158">
        <v>69312907.409999996</v>
      </c>
      <c r="G86" s="157">
        <v>10</v>
      </c>
      <c r="H86" s="158">
        <v>1310262.8999999999</v>
      </c>
      <c r="I86" s="159">
        <f t="shared" ref="I86:I88" si="45">E86+G86</f>
        <v>539</v>
      </c>
      <c r="J86" s="159">
        <f t="shared" ref="J86:J88" si="46">F86+H86</f>
        <v>70623170.310000002</v>
      </c>
    </row>
    <row r="87" spans="1:10" x14ac:dyDescent="0.25">
      <c r="A87" s="362"/>
      <c r="B87" s="377"/>
      <c r="C87" s="366"/>
      <c r="D87" s="156">
        <v>44</v>
      </c>
      <c r="E87" s="157">
        <v>296</v>
      </c>
      <c r="F87" s="158">
        <v>57767229.759999998</v>
      </c>
      <c r="G87" s="157">
        <v>0</v>
      </c>
      <c r="H87" s="158">
        <v>0</v>
      </c>
      <c r="I87" s="159">
        <f t="shared" si="45"/>
        <v>296</v>
      </c>
      <c r="J87" s="159">
        <f t="shared" si="46"/>
        <v>57767229.759999998</v>
      </c>
    </row>
    <row r="88" spans="1:10" x14ac:dyDescent="0.25">
      <c r="A88" s="362"/>
      <c r="B88" s="377"/>
      <c r="C88" s="366"/>
      <c r="D88" s="156">
        <v>46</v>
      </c>
      <c r="E88" s="157">
        <v>462</v>
      </c>
      <c r="F88" s="158">
        <v>64098115.619999997</v>
      </c>
      <c r="G88" s="157">
        <v>0</v>
      </c>
      <c r="H88" s="158">
        <v>0</v>
      </c>
      <c r="I88" s="159">
        <f t="shared" si="45"/>
        <v>462</v>
      </c>
      <c r="J88" s="159">
        <f t="shared" si="46"/>
        <v>64098115.619999997</v>
      </c>
    </row>
    <row r="89" spans="1:10" x14ac:dyDescent="0.25">
      <c r="A89" s="362"/>
      <c r="B89" s="377"/>
      <c r="C89" s="366"/>
      <c r="D89" s="179">
        <v>47</v>
      </c>
      <c r="E89" s="157">
        <v>5</v>
      </c>
      <c r="F89" s="158">
        <v>1628405.65</v>
      </c>
      <c r="G89" s="157">
        <v>2</v>
      </c>
      <c r="H89" s="158">
        <v>651362.26</v>
      </c>
      <c r="I89" s="159">
        <f>E89+G89</f>
        <v>7</v>
      </c>
      <c r="J89" s="159">
        <f>F89+H89</f>
        <v>2279767.91</v>
      </c>
    </row>
    <row r="90" spans="1:10" x14ac:dyDescent="0.25">
      <c r="A90" s="362"/>
      <c r="B90" s="377"/>
      <c r="C90" s="161" t="s">
        <v>272</v>
      </c>
      <c r="D90" s="170"/>
      <c r="E90" s="163">
        <f>SUM(E86:E89)</f>
        <v>1292</v>
      </c>
      <c r="F90" s="164">
        <f t="shared" ref="F90:G90" si="47">SUM(F86:F89)</f>
        <v>192806658.44</v>
      </c>
      <c r="G90" s="163">
        <f t="shared" si="47"/>
        <v>12</v>
      </c>
      <c r="H90" s="164">
        <f>SUM(H86:H89)</f>
        <v>1961625.16</v>
      </c>
      <c r="I90" s="164">
        <f>E90+G90</f>
        <v>1304</v>
      </c>
      <c r="J90" s="164">
        <f>F90+H90</f>
        <v>194768283.59999999</v>
      </c>
    </row>
    <row r="91" spans="1:10" x14ac:dyDescent="0.25">
      <c r="A91" s="362"/>
      <c r="B91" s="377"/>
      <c r="C91" s="366" t="s">
        <v>303</v>
      </c>
      <c r="D91" s="179">
        <v>10</v>
      </c>
      <c r="E91" s="157">
        <v>59</v>
      </c>
      <c r="F91" s="158">
        <v>29628352.73</v>
      </c>
      <c r="G91" s="157">
        <v>0</v>
      </c>
      <c r="H91" s="158">
        <v>0</v>
      </c>
      <c r="I91" s="159">
        <f t="shared" ref="I91" si="48">E91+G91</f>
        <v>59</v>
      </c>
      <c r="J91" s="159">
        <f t="shared" ref="J91" si="49">F91+H91</f>
        <v>29628352.73</v>
      </c>
    </row>
    <row r="92" spans="1:10" x14ac:dyDescent="0.25">
      <c r="A92" s="362"/>
      <c r="B92" s="377"/>
      <c r="C92" s="366"/>
      <c r="D92" s="156">
        <v>11</v>
      </c>
      <c r="E92" s="157">
        <v>20</v>
      </c>
      <c r="F92" s="158">
        <v>29758988.800000001</v>
      </c>
      <c r="G92" s="157">
        <v>0</v>
      </c>
      <c r="H92" s="158">
        <v>0</v>
      </c>
      <c r="I92" s="159">
        <f t="shared" ref="I92:J99" si="50">E92+G92</f>
        <v>20</v>
      </c>
      <c r="J92" s="159">
        <f t="shared" si="50"/>
        <v>29758988.800000001</v>
      </c>
    </row>
    <row r="93" spans="1:10" x14ac:dyDescent="0.25">
      <c r="A93" s="363"/>
      <c r="B93" s="378"/>
      <c r="C93" s="161" t="s">
        <v>272</v>
      </c>
      <c r="D93" s="170"/>
      <c r="E93" s="163">
        <f>SUM(E91:E92)</f>
        <v>79</v>
      </c>
      <c r="F93" s="164">
        <f>SUM(F91:F92)</f>
        <v>59387341.530000001</v>
      </c>
      <c r="G93" s="163">
        <f>SUM(G91:G92)</f>
        <v>0</v>
      </c>
      <c r="H93" s="164">
        <f>SUM(H91:H92)</f>
        <v>0</v>
      </c>
      <c r="I93" s="164">
        <f t="shared" si="50"/>
        <v>79</v>
      </c>
      <c r="J93" s="164">
        <f t="shared" si="50"/>
        <v>59387341.530000001</v>
      </c>
    </row>
    <row r="94" spans="1:10" x14ac:dyDescent="0.25">
      <c r="A94" s="353" t="s">
        <v>290</v>
      </c>
      <c r="B94" s="354"/>
      <c r="C94" s="354"/>
      <c r="D94" s="355"/>
      <c r="E94" s="171">
        <f>E90+E93</f>
        <v>1371</v>
      </c>
      <c r="F94" s="175">
        <f>F90+F93</f>
        <v>252193999.97</v>
      </c>
      <c r="G94" s="171">
        <f>G90+G93</f>
        <v>12</v>
      </c>
      <c r="H94" s="175">
        <f>H90+H93</f>
        <v>1961625.16</v>
      </c>
      <c r="I94" s="172">
        <f t="shared" si="50"/>
        <v>1383</v>
      </c>
      <c r="J94" s="172">
        <f t="shared" si="50"/>
        <v>254155625.13</v>
      </c>
    </row>
    <row r="95" spans="1:10" ht="31.5" x14ac:dyDescent="0.25">
      <c r="A95" s="375">
        <v>9</v>
      </c>
      <c r="B95" s="372" t="s">
        <v>304</v>
      </c>
      <c r="C95" s="169" t="s">
        <v>305</v>
      </c>
      <c r="D95" s="165">
        <v>8</v>
      </c>
      <c r="E95" s="157">
        <v>5</v>
      </c>
      <c r="F95" s="158">
        <v>1229153.05</v>
      </c>
      <c r="G95" s="157">
        <v>3</v>
      </c>
      <c r="H95" s="158">
        <v>737491.83</v>
      </c>
      <c r="I95" s="159">
        <f t="shared" si="50"/>
        <v>8</v>
      </c>
      <c r="J95" s="159">
        <f t="shared" si="50"/>
        <v>1966644.88</v>
      </c>
    </row>
    <row r="96" spans="1:10" x14ac:dyDescent="0.25">
      <c r="A96" s="375"/>
      <c r="B96" s="372"/>
      <c r="C96" s="161" t="s">
        <v>272</v>
      </c>
      <c r="D96" s="162"/>
      <c r="E96" s="163">
        <f>E95</f>
        <v>5</v>
      </c>
      <c r="F96" s="164">
        <f t="shared" ref="F96:H96" si="51">F95</f>
        <v>1229153.05</v>
      </c>
      <c r="G96" s="163">
        <f t="shared" si="51"/>
        <v>3</v>
      </c>
      <c r="H96" s="164">
        <f t="shared" si="51"/>
        <v>737491.83</v>
      </c>
      <c r="I96" s="164">
        <f t="shared" si="50"/>
        <v>8</v>
      </c>
      <c r="J96" s="164">
        <f t="shared" si="50"/>
        <v>1966644.88</v>
      </c>
    </row>
    <row r="97" spans="1:10" x14ac:dyDescent="0.25">
      <c r="A97" s="375"/>
      <c r="B97" s="372"/>
      <c r="C97" s="169" t="s">
        <v>281</v>
      </c>
      <c r="D97" s="165">
        <v>48</v>
      </c>
      <c r="E97" s="157">
        <v>27</v>
      </c>
      <c r="F97" s="158">
        <v>2426620.14</v>
      </c>
      <c r="G97" s="157">
        <v>0</v>
      </c>
      <c r="H97" s="158">
        <v>0</v>
      </c>
      <c r="I97" s="159">
        <f t="shared" si="50"/>
        <v>27</v>
      </c>
      <c r="J97" s="159">
        <f t="shared" si="50"/>
        <v>2426620.14</v>
      </c>
    </row>
    <row r="98" spans="1:10" x14ac:dyDescent="0.25">
      <c r="A98" s="375"/>
      <c r="B98" s="372"/>
      <c r="C98" s="161" t="s">
        <v>272</v>
      </c>
      <c r="D98" s="162"/>
      <c r="E98" s="163">
        <f>E97</f>
        <v>27</v>
      </c>
      <c r="F98" s="164">
        <f t="shared" ref="F98:H98" si="52">F97</f>
        <v>2426620.14</v>
      </c>
      <c r="G98" s="163">
        <f t="shared" si="52"/>
        <v>0</v>
      </c>
      <c r="H98" s="164">
        <f t="shared" si="52"/>
        <v>0</v>
      </c>
      <c r="I98" s="164">
        <f t="shared" si="50"/>
        <v>27</v>
      </c>
      <c r="J98" s="164">
        <f t="shared" si="50"/>
        <v>2426620.14</v>
      </c>
    </row>
    <row r="99" spans="1:10" x14ac:dyDescent="0.25">
      <c r="A99" s="353" t="s">
        <v>290</v>
      </c>
      <c r="B99" s="354"/>
      <c r="C99" s="354"/>
      <c r="D99" s="355"/>
      <c r="E99" s="171">
        <f>E98+E96</f>
        <v>32</v>
      </c>
      <c r="F99" s="175">
        <f t="shared" ref="F99:H99" si="53">F98+F96</f>
        <v>3655773.19</v>
      </c>
      <c r="G99" s="171">
        <f t="shared" si="53"/>
        <v>3</v>
      </c>
      <c r="H99" s="175">
        <f t="shared" si="53"/>
        <v>737491.83</v>
      </c>
      <c r="I99" s="172">
        <f t="shared" si="50"/>
        <v>35</v>
      </c>
      <c r="J99" s="172">
        <f t="shared" si="50"/>
        <v>4393265.0199999996</v>
      </c>
    </row>
    <row r="100" spans="1:10" x14ac:dyDescent="0.25">
      <c r="A100" s="364">
        <v>10</v>
      </c>
      <c r="B100" s="374" t="s">
        <v>273</v>
      </c>
      <c r="C100" s="373" t="s">
        <v>274</v>
      </c>
      <c r="D100" s="156">
        <v>18</v>
      </c>
      <c r="E100" s="157">
        <v>115</v>
      </c>
      <c r="F100" s="158">
        <v>27055914.300000001</v>
      </c>
      <c r="G100" s="157">
        <v>-25</v>
      </c>
      <c r="H100" s="158">
        <v>-5881720.5</v>
      </c>
      <c r="I100" s="159">
        <f t="shared" ref="I100" si="54">E100+G100</f>
        <v>90</v>
      </c>
      <c r="J100" s="159">
        <f t="shared" ref="J100" si="55">F100+H100</f>
        <v>21174193.800000001</v>
      </c>
    </row>
    <row r="101" spans="1:10" x14ac:dyDescent="0.25">
      <c r="A101" s="364"/>
      <c r="B101" s="374"/>
      <c r="C101" s="373"/>
      <c r="D101" s="156">
        <v>19</v>
      </c>
      <c r="E101" s="157">
        <v>70</v>
      </c>
      <c r="F101" s="158">
        <v>24083202.5</v>
      </c>
      <c r="G101" s="157">
        <v>0</v>
      </c>
      <c r="H101" s="158">
        <v>0</v>
      </c>
      <c r="I101" s="159">
        <f t="shared" ref="I101:J103" si="56">E101+G101</f>
        <v>70</v>
      </c>
      <c r="J101" s="159">
        <f t="shared" si="56"/>
        <v>24083202.5</v>
      </c>
    </row>
    <row r="102" spans="1:10" x14ac:dyDescent="0.25">
      <c r="A102" s="364"/>
      <c r="B102" s="374"/>
      <c r="C102" s="161" t="s">
        <v>272</v>
      </c>
      <c r="D102" s="170"/>
      <c r="E102" s="163">
        <f>SUM(E100:E101)</f>
        <v>185</v>
      </c>
      <c r="F102" s="164">
        <f t="shared" ref="F102:H102" si="57">SUM(F100:F101)</f>
        <v>51139116.799999997</v>
      </c>
      <c r="G102" s="163">
        <f t="shared" si="57"/>
        <v>-25</v>
      </c>
      <c r="H102" s="164">
        <f t="shared" si="57"/>
        <v>-5881720.5</v>
      </c>
      <c r="I102" s="164">
        <f t="shared" si="56"/>
        <v>160</v>
      </c>
      <c r="J102" s="164">
        <f t="shared" si="56"/>
        <v>45257396.299999997</v>
      </c>
    </row>
    <row r="103" spans="1:10" x14ac:dyDescent="0.25">
      <c r="A103" s="353" t="s">
        <v>290</v>
      </c>
      <c r="B103" s="354"/>
      <c r="C103" s="354"/>
      <c r="D103" s="355"/>
      <c r="E103" s="171">
        <f>E102</f>
        <v>185</v>
      </c>
      <c r="F103" s="175">
        <f t="shared" ref="F103:H103" si="58">F102</f>
        <v>51139116.799999997</v>
      </c>
      <c r="G103" s="171">
        <f t="shared" si="58"/>
        <v>-25</v>
      </c>
      <c r="H103" s="175">
        <f t="shared" si="58"/>
        <v>-5881720.5</v>
      </c>
      <c r="I103" s="172">
        <f t="shared" si="56"/>
        <v>160</v>
      </c>
      <c r="J103" s="172">
        <f t="shared" si="56"/>
        <v>45257396.299999997</v>
      </c>
    </row>
    <row r="104" spans="1:10" x14ac:dyDescent="0.25">
      <c r="A104" s="364">
        <v>11</v>
      </c>
      <c r="B104" s="372" t="s">
        <v>306</v>
      </c>
      <c r="C104" s="369" t="s">
        <v>271</v>
      </c>
      <c r="D104" s="165">
        <v>1</v>
      </c>
      <c r="E104" s="157">
        <v>19</v>
      </c>
      <c r="F104" s="158">
        <v>2983409.64</v>
      </c>
      <c r="G104" s="157">
        <v>0</v>
      </c>
      <c r="H104" s="158">
        <v>0</v>
      </c>
      <c r="I104" s="159">
        <f t="shared" ref="I104" si="59">E104+G104</f>
        <v>19</v>
      </c>
      <c r="J104" s="159">
        <f t="shared" ref="J104" si="60">F104+H104</f>
        <v>2983409.64</v>
      </c>
    </row>
    <row r="105" spans="1:10" x14ac:dyDescent="0.25">
      <c r="A105" s="364"/>
      <c r="B105" s="372"/>
      <c r="C105" s="369"/>
      <c r="D105" s="165">
        <v>2</v>
      </c>
      <c r="E105" s="157">
        <v>3</v>
      </c>
      <c r="F105" s="158">
        <v>510906.84</v>
      </c>
      <c r="G105" s="157">
        <v>0</v>
      </c>
      <c r="H105" s="158">
        <v>0</v>
      </c>
      <c r="I105" s="159">
        <f t="shared" ref="I105:I130" si="61">E105+G105</f>
        <v>3</v>
      </c>
      <c r="J105" s="159">
        <f t="shared" ref="J105:J130" si="62">F105+H105</f>
        <v>510906.84</v>
      </c>
    </row>
    <row r="106" spans="1:10" x14ac:dyDescent="0.25">
      <c r="A106" s="364"/>
      <c r="B106" s="372"/>
      <c r="C106" s="161" t="s">
        <v>272</v>
      </c>
      <c r="D106" s="170"/>
      <c r="E106" s="163">
        <f>SUM(E104:E105)</f>
        <v>22</v>
      </c>
      <c r="F106" s="164">
        <f t="shared" ref="F106:H106" si="63">SUM(F104:F105)</f>
        <v>3494316.48</v>
      </c>
      <c r="G106" s="163">
        <f t="shared" si="63"/>
        <v>0</v>
      </c>
      <c r="H106" s="164">
        <f t="shared" si="63"/>
        <v>0</v>
      </c>
      <c r="I106" s="164">
        <f t="shared" si="61"/>
        <v>22</v>
      </c>
      <c r="J106" s="164">
        <f t="shared" si="62"/>
        <v>3494316.48</v>
      </c>
    </row>
    <row r="107" spans="1:10" x14ac:dyDescent="0.25">
      <c r="A107" s="364"/>
      <c r="B107" s="372"/>
      <c r="C107" s="366" t="s">
        <v>275</v>
      </c>
      <c r="D107" s="165">
        <v>31</v>
      </c>
      <c r="E107" s="157">
        <v>193</v>
      </c>
      <c r="F107" s="158">
        <v>31395856.190000001</v>
      </c>
      <c r="G107" s="157">
        <v>4</v>
      </c>
      <c r="H107" s="158">
        <v>650691.31999999995</v>
      </c>
      <c r="I107" s="159">
        <f t="shared" si="61"/>
        <v>197</v>
      </c>
      <c r="J107" s="159">
        <f t="shared" si="62"/>
        <v>32046547.510000002</v>
      </c>
    </row>
    <row r="108" spans="1:10" x14ac:dyDescent="0.25">
      <c r="A108" s="364"/>
      <c r="B108" s="372"/>
      <c r="C108" s="366"/>
      <c r="D108" s="165">
        <v>32</v>
      </c>
      <c r="E108" s="157">
        <v>80</v>
      </c>
      <c r="F108" s="158">
        <v>17894032</v>
      </c>
      <c r="G108" s="157">
        <v>20</v>
      </c>
      <c r="H108" s="158">
        <v>4473508</v>
      </c>
      <c r="I108" s="159">
        <f t="shared" si="61"/>
        <v>100</v>
      </c>
      <c r="J108" s="159">
        <f t="shared" si="62"/>
        <v>22367540</v>
      </c>
    </row>
    <row r="109" spans="1:10" x14ac:dyDescent="0.25">
      <c r="A109" s="364"/>
      <c r="B109" s="372"/>
      <c r="C109" s="366"/>
      <c r="D109" s="165">
        <v>33</v>
      </c>
      <c r="E109" s="157">
        <v>42</v>
      </c>
      <c r="F109" s="158">
        <v>11956474.32</v>
      </c>
      <c r="G109" s="157">
        <v>-10</v>
      </c>
      <c r="H109" s="158">
        <v>-2846779.6</v>
      </c>
      <c r="I109" s="159">
        <f t="shared" si="61"/>
        <v>32</v>
      </c>
      <c r="J109" s="159">
        <f t="shared" si="62"/>
        <v>9109694.7200000007</v>
      </c>
    </row>
    <row r="110" spans="1:10" x14ac:dyDescent="0.25">
      <c r="A110" s="364"/>
      <c r="B110" s="372"/>
      <c r="C110" s="366"/>
      <c r="D110" s="165">
        <v>34</v>
      </c>
      <c r="E110" s="157">
        <v>123</v>
      </c>
      <c r="F110" s="158">
        <v>17857741.469999999</v>
      </c>
      <c r="G110" s="157">
        <v>0</v>
      </c>
      <c r="H110" s="158">
        <v>0</v>
      </c>
      <c r="I110" s="159">
        <f t="shared" si="61"/>
        <v>123</v>
      </c>
      <c r="J110" s="159">
        <f t="shared" si="62"/>
        <v>17857741.469999999</v>
      </c>
    </row>
    <row r="111" spans="1:10" x14ac:dyDescent="0.25">
      <c r="A111" s="364"/>
      <c r="B111" s="372"/>
      <c r="C111" s="366"/>
      <c r="D111" s="165">
        <v>35</v>
      </c>
      <c r="E111" s="157">
        <v>84</v>
      </c>
      <c r="F111" s="158">
        <v>16768844.4</v>
      </c>
      <c r="G111" s="157">
        <v>-18</v>
      </c>
      <c r="H111" s="158">
        <v>-3593323.8</v>
      </c>
      <c r="I111" s="159">
        <f t="shared" si="61"/>
        <v>66</v>
      </c>
      <c r="J111" s="159">
        <f t="shared" si="62"/>
        <v>13175520.6</v>
      </c>
    </row>
    <row r="112" spans="1:10" x14ac:dyDescent="0.25">
      <c r="A112" s="364"/>
      <c r="B112" s="372"/>
      <c r="C112" s="366"/>
      <c r="D112" s="165">
        <v>36</v>
      </c>
      <c r="E112" s="157">
        <v>30</v>
      </c>
      <c r="F112" s="158">
        <v>7622199</v>
      </c>
      <c r="G112" s="157">
        <v>-6</v>
      </c>
      <c r="H112" s="158">
        <v>-1524439.8</v>
      </c>
      <c r="I112" s="159">
        <f t="shared" si="61"/>
        <v>24</v>
      </c>
      <c r="J112" s="159">
        <f t="shared" si="62"/>
        <v>6097759.2000000002</v>
      </c>
    </row>
    <row r="113" spans="1:10" x14ac:dyDescent="0.25">
      <c r="A113" s="364"/>
      <c r="B113" s="372"/>
      <c r="C113" s="161" t="s">
        <v>272</v>
      </c>
      <c r="D113" s="170"/>
      <c r="E113" s="163">
        <f>SUM(E107:E112)</f>
        <v>552</v>
      </c>
      <c r="F113" s="164">
        <f>SUM(F107:F112)</f>
        <v>103495147.38</v>
      </c>
      <c r="G113" s="163">
        <f t="shared" ref="G113:H113" si="64">SUM(G107:G112)</f>
        <v>-10</v>
      </c>
      <c r="H113" s="164">
        <f t="shared" si="64"/>
        <v>-2840343.88</v>
      </c>
      <c r="I113" s="164">
        <f t="shared" si="61"/>
        <v>542</v>
      </c>
      <c r="J113" s="164">
        <f t="shared" si="62"/>
        <v>100654803.5</v>
      </c>
    </row>
    <row r="114" spans="1:10" x14ac:dyDescent="0.25">
      <c r="A114" s="353" t="s">
        <v>290</v>
      </c>
      <c r="B114" s="354"/>
      <c r="C114" s="354"/>
      <c r="D114" s="355"/>
      <c r="E114" s="171">
        <f>E113+E106</f>
        <v>574</v>
      </c>
      <c r="F114" s="175">
        <f>F113+F106</f>
        <v>106989463.86</v>
      </c>
      <c r="G114" s="171">
        <f>G113+G106</f>
        <v>-10</v>
      </c>
      <c r="H114" s="175">
        <f>H113+H106</f>
        <v>-2840343.88</v>
      </c>
      <c r="I114" s="172">
        <f t="shared" si="61"/>
        <v>564</v>
      </c>
      <c r="J114" s="172">
        <f t="shared" si="62"/>
        <v>104149119.98</v>
      </c>
    </row>
    <row r="115" spans="1:10" x14ac:dyDescent="0.25">
      <c r="A115" s="364">
        <v>12</v>
      </c>
      <c r="B115" s="372" t="s">
        <v>307</v>
      </c>
      <c r="C115" s="373" t="s">
        <v>274</v>
      </c>
      <c r="D115" s="156">
        <v>18</v>
      </c>
      <c r="E115" s="157">
        <v>122</v>
      </c>
      <c r="F115" s="158">
        <v>28702796.039999999</v>
      </c>
      <c r="G115" s="157">
        <v>5</v>
      </c>
      <c r="H115" s="158">
        <v>1176344.1000000001</v>
      </c>
      <c r="I115" s="159">
        <f t="shared" si="61"/>
        <v>127</v>
      </c>
      <c r="J115" s="159">
        <f t="shared" si="62"/>
        <v>29879140.140000001</v>
      </c>
    </row>
    <row r="116" spans="1:10" x14ac:dyDescent="0.25">
      <c r="A116" s="364"/>
      <c r="B116" s="372"/>
      <c r="C116" s="373"/>
      <c r="D116" s="156">
        <v>19</v>
      </c>
      <c r="E116" s="157">
        <v>50</v>
      </c>
      <c r="F116" s="158">
        <v>17202287.5</v>
      </c>
      <c r="G116" s="157">
        <v>0</v>
      </c>
      <c r="H116" s="158">
        <v>0</v>
      </c>
      <c r="I116" s="159">
        <f t="shared" si="61"/>
        <v>50</v>
      </c>
      <c r="J116" s="159">
        <f t="shared" si="62"/>
        <v>17202287.5</v>
      </c>
    </row>
    <row r="117" spans="1:10" x14ac:dyDescent="0.25">
      <c r="A117" s="364"/>
      <c r="B117" s="372"/>
      <c r="C117" s="161" t="s">
        <v>272</v>
      </c>
      <c r="D117" s="170"/>
      <c r="E117" s="163">
        <f>SUM(E115:E116)</f>
        <v>172</v>
      </c>
      <c r="F117" s="164">
        <f t="shared" ref="F117:H117" si="65">SUM(F115:F116)</f>
        <v>45905083.539999999</v>
      </c>
      <c r="G117" s="163">
        <f t="shared" si="65"/>
        <v>5</v>
      </c>
      <c r="H117" s="164">
        <f t="shared" si="65"/>
        <v>1176344.1000000001</v>
      </c>
      <c r="I117" s="164">
        <f t="shared" si="61"/>
        <v>177</v>
      </c>
      <c r="J117" s="164">
        <f t="shared" si="62"/>
        <v>47081427.640000001</v>
      </c>
    </row>
    <row r="118" spans="1:10" x14ac:dyDescent="0.25">
      <c r="A118" s="353" t="s">
        <v>290</v>
      </c>
      <c r="B118" s="354"/>
      <c r="C118" s="354"/>
      <c r="D118" s="355"/>
      <c r="E118" s="171">
        <f>E117</f>
        <v>172</v>
      </c>
      <c r="F118" s="175">
        <f t="shared" ref="F118:H118" si="66">F117</f>
        <v>45905083.539999999</v>
      </c>
      <c r="G118" s="171">
        <f t="shared" si="66"/>
        <v>5</v>
      </c>
      <c r="H118" s="175">
        <f t="shared" si="66"/>
        <v>1176344.1000000001</v>
      </c>
      <c r="I118" s="172">
        <f t="shared" si="61"/>
        <v>177</v>
      </c>
      <c r="J118" s="172">
        <f t="shared" si="62"/>
        <v>47081427.640000001</v>
      </c>
    </row>
    <row r="119" spans="1:10" x14ac:dyDescent="0.25">
      <c r="A119" s="364">
        <v>13</v>
      </c>
      <c r="B119" s="374" t="s">
        <v>308</v>
      </c>
      <c r="C119" s="174" t="s">
        <v>288</v>
      </c>
      <c r="D119" s="179">
        <v>22</v>
      </c>
      <c r="E119" s="157">
        <v>45</v>
      </c>
      <c r="F119" s="158">
        <v>5724605.7000000002</v>
      </c>
      <c r="G119" s="157">
        <v>4</v>
      </c>
      <c r="H119" s="158">
        <v>508853.84</v>
      </c>
      <c r="I119" s="159">
        <f t="shared" si="61"/>
        <v>49</v>
      </c>
      <c r="J119" s="159">
        <f t="shared" si="62"/>
        <v>6233459.54</v>
      </c>
    </row>
    <row r="120" spans="1:10" x14ac:dyDescent="0.25">
      <c r="A120" s="364"/>
      <c r="B120" s="374"/>
      <c r="C120" s="161" t="s">
        <v>272</v>
      </c>
      <c r="D120" s="181"/>
      <c r="E120" s="182">
        <f>E119</f>
        <v>45</v>
      </c>
      <c r="F120" s="183">
        <f t="shared" ref="F120:H121" si="67">F119</f>
        <v>5724605.7000000002</v>
      </c>
      <c r="G120" s="182">
        <f t="shared" si="67"/>
        <v>4</v>
      </c>
      <c r="H120" s="183">
        <f t="shared" si="67"/>
        <v>508853.84</v>
      </c>
      <c r="I120" s="164">
        <f t="shared" si="61"/>
        <v>49</v>
      </c>
      <c r="J120" s="164">
        <f t="shared" si="62"/>
        <v>6233459.54</v>
      </c>
    </row>
    <row r="121" spans="1:10" x14ac:dyDescent="0.25">
      <c r="A121" s="353" t="s">
        <v>290</v>
      </c>
      <c r="B121" s="354"/>
      <c r="C121" s="354"/>
      <c r="D121" s="355"/>
      <c r="E121" s="171">
        <f>E120</f>
        <v>45</v>
      </c>
      <c r="F121" s="175">
        <f t="shared" si="67"/>
        <v>5724605.7000000002</v>
      </c>
      <c r="G121" s="171">
        <f t="shared" si="67"/>
        <v>4</v>
      </c>
      <c r="H121" s="175">
        <f t="shared" si="67"/>
        <v>508853.84</v>
      </c>
      <c r="I121" s="172">
        <f t="shared" si="61"/>
        <v>49</v>
      </c>
      <c r="J121" s="172">
        <f t="shared" si="62"/>
        <v>6233459.54</v>
      </c>
    </row>
    <row r="122" spans="1:10" x14ac:dyDescent="0.25">
      <c r="A122" s="361">
        <v>14</v>
      </c>
      <c r="B122" s="350" t="s">
        <v>309</v>
      </c>
      <c r="C122" s="369" t="s">
        <v>289</v>
      </c>
      <c r="D122" s="184">
        <v>43</v>
      </c>
      <c r="E122" s="185">
        <v>10</v>
      </c>
      <c r="F122" s="186">
        <v>1310262.8999999999</v>
      </c>
      <c r="G122" s="157">
        <v>0</v>
      </c>
      <c r="H122" s="158">
        <v>0</v>
      </c>
      <c r="I122" s="159">
        <f t="shared" si="61"/>
        <v>10</v>
      </c>
      <c r="J122" s="159">
        <f t="shared" si="62"/>
        <v>1310262.8999999999</v>
      </c>
    </row>
    <row r="123" spans="1:10" x14ac:dyDescent="0.25">
      <c r="A123" s="362"/>
      <c r="B123" s="351"/>
      <c r="C123" s="369"/>
      <c r="D123" s="156">
        <v>46</v>
      </c>
      <c r="E123" s="187">
        <v>11</v>
      </c>
      <c r="F123" s="188">
        <v>1526145.61</v>
      </c>
      <c r="G123" s="187">
        <v>0</v>
      </c>
      <c r="H123" s="188">
        <v>0</v>
      </c>
      <c r="I123" s="159">
        <f t="shared" si="61"/>
        <v>11</v>
      </c>
      <c r="J123" s="159">
        <f t="shared" si="62"/>
        <v>1526145.61</v>
      </c>
    </row>
    <row r="124" spans="1:10" x14ac:dyDescent="0.25">
      <c r="A124" s="362"/>
      <c r="B124" s="351"/>
      <c r="C124" s="161" t="s">
        <v>272</v>
      </c>
      <c r="D124" s="170"/>
      <c r="E124" s="148">
        <f>SUM(E122:E123)</f>
        <v>21</v>
      </c>
      <c r="F124" s="189">
        <f>SUM(F122:F123)</f>
        <v>2836408.51</v>
      </c>
      <c r="G124" s="148">
        <f>SUM(G122:G123)</f>
        <v>0</v>
      </c>
      <c r="H124" s="189">
        <f>SUM(H122:H123)</f>
        <v>0</v>
      </c>
      <c r="I124" s="164">
        <f t="shared" si="61"/>
        <v>21</v>
      </c>
      <c r="J124" s="164">
        <f t="shared" si="62"/>
        <v>2836408.51</v>
      </c>
    </row>
    <row r="125" spans="1:10" x14ac:dyDescent="0.25">
      <c r="A125" s="362"/>
      <c r="B125" s="351"/>
      <c r="C125" s="370" t="s">
        <v>274</v>
      </c>
      <c r="D125" s="184">
        <v>18</v>
      </c>
      <c r="E125" s="190">
        <v>45</v>
      </c>
      <c r="F125" s="191">
        <v>10587096.9</v>
      </c>
      <c r="G125" s="187">
        <v>-10</v>
      </c>
      <c r="H125" s="188">
        <v>-2352688.2000000002</v>
      </c>
      <c r="I125" s="159">
        <f t="shared" si="61"/>
        <v>35</v>
      </c>
      <c r="J125" s="159">
        <f t="shared" si="62"/>
        <v>8234408.7000000002</v>
      </c>
    </row>
    <row r="126" spans="1:10" x14ac:dyDescent="0.25">
      <c r="A126" s="362"/>
      <c r="B126" s="351"/>
      <c r="C126" s="371"/>
      <c r="D126" s="192">
        <v>19</v>
      </c>
      <c r="E126" s="190">
        <v>17</v>
      </c>
      <c r="F126" s="191">
        <v>5848777.75</v>
      </c>
      <c r="G126" s="187">
        <v>-5</v>
      </c>
      <c r="H126" s="188">
        <v>-1720228.75</v>
      </c>
      <c r="I126" s="159">
        <f t="shared" si="61"/>
        <v>12</v>
      </c>
      <c r="J126" s="159">
        <f t="shared" si="62"/>
        <v>4128549</v>
      </c>
    </row>
    <row r="127" spans="1:10" x14ac:dyDescent="0.25">
      <c r="A127" s="362"/>
      <c r="B127" s="351"/>
      <c r="C127" s="161" t="s">
        <v>272</v>
      </c>
      <c r="D127" s="170"/>
      <c r="E127" s="148">
        <f>SUM(E125:E126)</f>
        <v>62</v>
      </c>
      <c r="F127" s="189">
        <f>SUM(F125:F126)</f>
        <v>16435874.65</v>
      </c>
      <c r="G127" s="148">
        <f>SUM(G125:G126)</f>
        <v>-15</v>
      </c>
      <c r="H127" s="189">
        <f>SUM(H125:H126)</f>
        <v>-4072916.95</v>
      </c>
      <c r="I127" s="164">
        <f t="shared" si="61"/>
        <v>47</v>
      </c>
      <c r="J127" s="164">
        <f t="shared" si="62"/>
        <v>12362957.699999999</v>
      </c>
    </row>
    <row r="128" spans="1:10" x14ac:dyDescent="0.25">
      <c r="A128" s="362"/>
      <c r="B128" s="351"/>
      <c r="C128" s="193" t="s">
        <v>288</v>
      </c>
      <c r="D128" s="192">
        <v>20</v>
      </c>
      <c r="E128" s="194">
        <v>10</v>
      </c>
      <c r="F128" s="195">
        <v>1208450.3999999999</v>
      </c>
      <c r="G128" s="149">
        <v>-8</v>
      </c>
      <c r="H128" s="195">
        <v>-966760.32</v>
      </c>
      <c r="I128" s="159">
        <f t="shared" si="61"/>
        <v>2</v>
      </c>
      <c r="J128" s="159">
        <f t="shared" si="62"/>
        <v>241690.08</v>
      </c>
    </row>
    <row r="129" spans="1:10" x14ac:dyDescent="0.25">
      <c r="A129" s="362"/>
      <c r="B129" s="351"/>
      <c r="C129" s="161" t="s">
        <v>272</v>
      </c>
      <c r="D129" s="170"/>
      <c r="E129" s="196">
        <f>E128</f>
        <v>10</v>
      </c>
      <c r="F129" s="189">
        <f>F128</f>
        <v>1208450.3999999999</v>
      </c>
      <c r="G129" s="196">
        <f>G128</f>
        <v>-8</v>
      </c>
      <c r="H129" s="189">
        <f>H128</f>
        <v>-966760.32</v>
      </c>
      <c r="I129" s="164">
        <f t="shared" si="61"/>
        <v>2</v>
      </c>
      <c r="J129" s="164">
        <f t="shared" si="62"/>
        <v>241690.08</v>
      </c>
    </row>
    <row r="130" spans="1:10" x14ac:dyDescent="0.25">
      <c r="A130" s="362"/>
      <c r="B130" s="367"/>
      <c r="C130" s="366" t="s">
        <v>275</v>
      </c>
      <c r="D130" s="184">
        <v>31</v>
      </c>
      <c r="E130" s="190">
        <v>129</v>
      </c>
      <c r="F130" s="191">
        <v>20984795.07</v>
      </c>
      <c r="G130" s="187">
        <v>25</v>
      </c>
      <c r="H130" s="195">
        <v>4066820.75</v>
      </c>
      <c r="I130" s="159">
        <f t="shared" si="61"/>
        <v>154</v>
      </c>
      <c r="J130" s="159">
        <f t="shared" si="62"/>
        <v>25051615.82</v>
      </c>
    </row>
    <row r="131" spans="1:10" x14ac:dyDescent="0.25">
      <c r="A131" s="362"/>
      <c r="B131" s="367"/>
      <c r="C131" s="366"/>
      <c r="D131" s="184">
        <v>32</v>
      </c>
      <c r="E131" s="190">
        <v>45</v>
      </c>
      <c r="F131" s="191">
        <v>10065393</v>
      </c>
      <c r="G131" s="187">
        <v>0</v>
      </c>
      <c r="H131" s="188">
        <v>0</v>
      </c>
      <c r="I131" s="159">
        <f t="shared" ref="I131:I132" si="68">E131+G131</f>
        <v>45</v>
      </c>
      <c r="J131" s="159">
        <f t="shared" ref="J131:J132" si="69">F131+H131</f>
        <v>10065393</v>
      </c>
    </row>
    <row r="132" spans="1:10" x14ac:dyDescent="0.25">
      <c r="A132" s="362"/>
      <c r="B132" s="367"/>
      <c r="C132" s="366"/>
      <c r="D132" s="184">
        <v>33</v>
      </c>
      <c r="E132" s="190">
        <v>12</v>
      </c>
      <c r="F132" s="191">
        <v>3416135.52</v>
      </c>
      <c r="G132" s="187">
        <v>-5</v>
      </c>
      <c r="H132" s="188">
        <v>-1423389.8</v>
      </c>
      <c r="I132" s="159">
        <f t="shared" si="68"/>
        <v>7</v>
      </c>
      <c r="J132" s="159">
        <f t="shared" si="69"/>
        <v>1992745.72</v>
      </c>
    </row>
    <row r="133" spans="1:10" x14ac:dyDescent="0.25">
      <c r="A133" s="362"/>
      <c r="B133" s="367"/>
      <c r="C133" s="366"/>
      <c r="D133" s="184">
        <v>34</v>
      </c>
      <c r="E133" s="190">
        <v>110</v>
      </c>
      <c r="F133" s="191">
        <v>15970337.9</v>
      </c>
      <c r="G133" s="187">
        <v>10</v>
      </c>
      <c r="H133" s="188">
        <v>1451848.9</v>
      </c>
      <c r="I133" s="159">
        <f t="shared" ref="I133" si="70">E133+G133</f>
        <v>120</v>
      </c>
      <c r="J133" s="159">
        <f t="shared" ref="J133" si="71">F133+H133</f>
        <v>17422186.800000001</v>
      </c>
    </row>
    <row r="134" spans="1:10" x14ac:dyDescent="0.25">
      <c r="A134" s="362"/>
      <c r="B134" s="367"/>
      <c r="C134" s="366"/>
      <c r="D134" s="184">
        <v>35</v>
      </c>
      <c r="E134" s="190">
        <v>35</v>
      </c>
      <c r="F134" s="191">
        <v>6987018.5</v>
      </c>
      <c r="G134" s="187">
        <v>-10</v>
      </c>
      <c r="H134" s="188">
        <v>-1996291</v>
      </c>
      <c r="I134" s="159">
        <f t="shared" ref="I134" si="72">E134+G134</f>
        <v>25</v>
      </c>
      <c r="J134" s="159">
        <f t="shared" ref="J134" si="73">F134+H134</f>
        <v>4990727.5</v>
      </c>
    </row>
    <row r="135" spans="1:10" x14ac:dyDescent="0.25">
      <c r="A135" s="362"/>
      <c r="B135" s="367"/>
      <c r="C135" s="366"/>
      <c r="D135" s="184">
        <v>36</v>
      </c>
      <c r="E135" s="190">
        <v>20</v>
      </c>
      <c r="F135" s="191">
        <v>5081466</v>
      </c>
      <c r="G135" s="187">
        <v>-10</v>
      </c>
      <c r="H135" s="188">
        <v>-2540733</v>
      </c>
      <c r="I135" s="159">
        <f t="shared" ref="I135" si="74">E135+G135</f>
        <v>10</v>
      </c>
      <c r="J135" s="159">
        <f t="shared" ref="J135" si="75">F135+H135</f>
        <v>2540733</v>
      </c>
    </row>
    <row r="136" spans="1:10" x14ac:dyDescent="0.25">
      <c r="A136" s="363"/>
      <c r="B136" s="368"/>
      <c r="C136" s="161" t="s">
        <v>272</v>
      </c>
      <c r="D136" s="170"/>
      <c r="E136" s="148">
        <f>SUM(E130:E135)</f>
        <v>351</v>
      </c>
      <c r="F136" s="189">
        <f>SUM(F130:F135)</f>
        <v>62505145.990000002</v>
      </c>
      <c r="G136" s="148">
        <f>SUM(G130:G135)</f>
        <v>10</v>
      </c>
      <c r="H136" s="189">
        <f>SUM(H130:H135)</f>
        <v>-441744.15</v>
      </c>
      <c r="I136" s="164">
        <f>E136+G136</f>
        <v>361</v>
      </c>
      <c r="J136" s="164">
        <f>F136+H136</f>
        <v>62063401.840000004</v>
      </c>
    </row>
    <row r="137" spans="1:10" x14ac:dyDescent="0.25">
      <c r="A137" s="353" t="s">
        <v>290</v>
      </c>
      <c r="B137" s="354"/>
      <c r="C137" s="354"/>
      <c r="D137" s="355"/>
      <c r="E137" s="197">
        <f>E136+E129+E127+E124</f>
        <v>444</v>
      </c>
      <c r="F137" s="198">
        <f>F136+F129+F127+F124</f>
        <v>82985879.549999997</v>
      </c>
      <c r="G137" s="197">
        <f>G136+G129+G127+G124</f>
        <v>-13</v>
      </c>
      <c r="H137" s="198">
        <f>H136+H129+H127+H124</f>
        <v>-5481421.4199999999</v>
      </c>
      <c r="I137" s="172">
        <f>E137+G137</f>
        <v>431</v>
      </c>
      <c r="J137" s="172">
        <f>F137+H137</f>
        <v>77504458.129999995</v>
      </c>
    </row>
    <row r="138" spans="1:10" x14ac:dyDescent="0.25">
      <c r="A138" s="361">
        <v>15</v>
      </c>
      <c r="B138" s="350" t="s">
        <v>310</v>
      </c>
      <c r="C138" s="199" t="s">
        <v>288</v>
      </c>
      <c r="D138" s="165">
        <v>20</v>
      </c>
      <c r="E138" s="187">
        <v>18</v>
      </c>
      <c r="F138" s="188">
        <v>2175210.7200000002</v>
      </c>
      <c r="G138" s="187">
        <v>0</v>
      </c>
      <c r="H138" s="188">
        <v>0</v>
      </c>
      <c r="I138" s="159">
        <f t="shared" ref="I138" si="76">E138+G138</f>
        <v>18</v>
      </c>
      <c r="J138" s="159">
        <f t="shared" ref="J138" si="77">F138+H138</f>
        <v>2175210.7200000002</v>
      </c>
    </row>
    <row r="139" spans="1:10" x14ac:dyDescent="0.25">
      <c r="A139" s="362"/>
      <c r="B139" s="351"/>
      <c r="C139" s="161" t="s">
        <v>272</v>
      </c>
      <c r="D139" s="170"/>
      <c r="E139" s="148">
        <f>E138</f>
        <v>18</v>
      </c>
      <c r="F139" s="189">
        <f t="shared" ref="F139:H139" si="78">F138</f>
        <v>2175210.7200000002</v>
      </c>
      <c r="G139" s="148">
        <f t="shared" si="78"/>
        <v>0</v>
      </c>
      <c r="H139" s="189">
        <f t="shared" si="78"/>
        <v>0</v>
      </c>
      <c r="I139" s="164">
        <f>E139+G139</f>
        <v>18</v>
      </c>
      <c r="J139" s="164">
        <f>F139+H139</f>
        <v>2175210.7200000002</v>
      </c>
    </row>
    <row r="140" spans="1:10" x14ac:dyDescent="0.25">
      <c r="A140" s="362"/>
      <c r="B140" s="351"/>
      <c r="C140" s="193" t="s">
        <v>294</v>
      </c>
      <c r="D140" s="192">
        <v>42</v>
      </c>
      <c r="E140" s="187">
        <v>1</v>
      </c>
      <c r="F140" s="188">
        <v>237627.24</v>
      </c>
      <c r="G140" s="187">
        <v>0</v>
      </c>
      <c r="H140" s="188">
        <v>0</v>
      </c>
      <c r="I140" s="159">
        <f t="shared" ref="I140" si="79">E140+G140</f>
        <v>1</v>
      </c>
      <c r="J140" s="159">
        <f t="shared" ref="J140" si="80">F140+H140</f>
        <v>237627.24</v>
      </c>
    </row>
    <row r="141" spans="1:10" x14ac:dyDescent="0.25">
      <c r="A141" s="362"/>
      <c r="B141" s="351"/>
      <c r="C141" s="161" t="s">
        <v>272</v>
      </c>
      <c r="D141" s="170"/>
      <c r="E141" s="148">
        <f>E140</f>
        <v>1</v>
      </c>
      <c r="F141" s="189">
        <f t="shared" ref="F141:H141" si="81">F140</f>
        <v>237627.24</v>
      </c>
      <c r="G141" s="148">
        <f t="shared" si="81"/>
        <v>0</v>
      </c>
      <c r="H141" s="189">
        <f t="shared" si="81"/>
        <v>0</v>
      </c>
      <c r="I141" s="164">
        <f>E141+G141</f>
        <v>1</v>
      </c>
      <c r="J141" s="164">
        <f>F141+H141</f>
        <v>237627.24</v>
      </c>
    </row>
    <row r="142" spans="1:10" x14ac:dyDescent="0.25">
      <c r="A142" s="362"/>
      <c r="B142" s="351"/>
      <c r="C142" s="176" t="s">
        <v>271</v>
      </c>
      <c r="D142" s="156">
        <v>1</v>
      </c>
      <c r="E142" s="157">
        <v>1</v>
      </c>
      <c r="F142" s="158">
        <v>157021.56</v>
      </c>
      <c r="G142" s="157">
        <v>0</v>
      </c>
      <c r="H142" s="158">
        <v>0</v>
      </c>
      <c r="I142" s="159">
        <f t="shared" ref="I142" si="82">E142+G142</f>
        <v>1</v>
      </c>
      <c r="J142" s="159">
        <f t="shared" ref="J142" si="83">F142+H142</f>
        <v>157021.56</v>
      </c>
    </row>
    <row r="143" spans="1:10" x14ac:dyDescent="0.25">
      <c r="A143" s="362"/>
      <c r="B143" s="351"/>
      <c r="C143" s="161" t="s">
        <v>272</v>
      </c>
      <c r="D143" s="170"/>
      <c r="E143" s="163">
        <f>SUM(E142:E142)</f>
        <v>1</v>
      </c>
      <c r="F143" s="164">
        <f>SUM(F142:F142)</f>
        <v>157021.56</v>
      </c>
      <c r="G143" s="163">
        <f>SUM(G142:G142)</f>
        <v>0</v>
      </c>
      <c r="H143" s="164">
        <f>SUM(H142:H142)</f>
        <v>0</v>
      </c>
      <c r="I143" s="164">
        <f>E143+G143</f>
        <v>1</v>
      </c>
      <c r="J143" s="164">
        <f>F143+H143</f>
        <v>157021.56</v>
      </c>
    </row>
    <row r="144" spans="1:10" ht="31.5" x14ac:dyDescent="0.25">
      <c r="A144" s="362"/>
      <c r="B144" s="351"/>
      <c r="C144" s="200" t="s">
        <v>289</v>
      </c>
      <c r="D144" s="201">
        <v>46</v>
      </c>
      <c r="E144" s="187">
        <v>54</v>
      </c>
      <c r="F144" s="188">
        <v>7491987.54</v>
      </c>
      <c r="G144" s="187">
        <v>-2</v>
      </c>
      <c r="H144" s="188">
        <v>-277481.02</v>
      </c>
      <c r="I144" s="159">
        <f t="shared" ref="I144" si="84">E144+G144</f>
        <v>52</v>
      </c>
      <c r="J144" s="159">
        <f t="shared" ref="J144" si="85">F144+H144</f>
        <v>7214506.5199999996</v>
      </c>
    </row>
    <row r="145" spans="1:10" x14ac:dyDescent="0.25">
      <c r="A145" s="363"/>
      <c r="B145" s="352"/>
      <c r="C145" s="161" t="s">
        <v>272</v>
      </c>
      <c r="D145" s="170"/>
      <c r="E145" s="148">
        <f>E144</f>
        <v>54</v>
      </c>
      <c r="F145" s="189">
        <f t="shared" ref="F145:H145" si="86">F144</f>
        <v>7491987.54</v>
      </c>
      <c r="G145" s="148">
        <f t="shared" si="86"/>
        <v>-2</v>
      </c>
      <c r="H145" s="189">
        <f t="shared" si="86"/>
        <v>-277481.02</v>
      </c>
      <c r="I145" s="164">
        <f>E145+G145</f>
        <v>52</v>
      </c>
      <c r="J145" s="164">
        <f>F145+H145</f>
        <v>7214506.5199999996</v>
      </c>
    </row>
    <row r="146" spans="1:10" x14ac:dyDescent="0.25">
      <c r="A146" s="353" t="s">
        <v>290</v>
      </c>
      <c r="B146" s="354"/>
      <c r="C146" s="354"/>
      <c r="D146" s="355"/>
      <c r="E146" s="197">
        <f>E145+E141+E139+E143</f>
        <v>74</v>
      </c>
      <c r="F146" s="198">
        <f>F145+F141+F139+F143</f>
        <v>10061847.060000001</v>
      </c>
      <c r="G146" s="197">
        <f>G145+G141+G139+G143</f>
        <v>-2</v>
      </c>
      <c r="H146" s="198">
        <f>H145+H141+H139+H143</f>
        <v>-277481.02</v>
      </c>
      <c r="I146" s="172">
        <f>E146+G146</f>
        <v>72</v>
      </c>
      <c r="J146" s="172">
        <f>F146+H146</f>
        <v>9784366.0399999991</v>
      </c>
    </row>
    <row r="147" spans="1:10" x14ac:dyDescent="0.25">
      <c r="A147" s="364">
        <v>16</v>
      </c>
      <c r="B147" s="365" t="s">
        <v>311</v>
      </c>
      <c r="C147" s="366" t="s">
        <v>275</v>
      </c>
      <c r="D147" s="165">
        <v>31</v>
      </c>
      <c r="E147" s="187">
        <v>109</v>
      </c>
      <c r="F147" s="188">
        <v>17731338.469999999</v>
      </c>
      <c r="G147" s="202">
        <v>75</v>
      </c>
      <c r="H147" s="188">
        <v>12200462.25</v>
      </c>
      <c r="I147" s="159">
        <f t="shared" ref="I147" si="87">E147+G147</f>
        <v>184</v>
      </c>
      <c r="J147" s="159">
        <f t="shared" ref="J147" si="88">F147+H147</f>
        <v>29931800.719999999</v>
      </c>
    </row>
    <row r="148" spans="1:10" x14ac:dyDescent="0.25">
      <c r="A148" s="364"/>
      <c r="B148" s="365"/>
      <c r="C148" s="366"/>
      <c r="D148" s="165">
        <v>32</v>
      </c>
      <c r="E148" s="187">
        <v>66</v>
      </c>
      <c r="F148" s="188">
        <v>14762576.4</v>
      </c>
      <c r="G148" s="202">
        <v>-14</v>
      </c>
      <c r="H148" s="188">
        <v>-3131455.6</v>
      </c>
      <c r="I148" s="159">
        <f t="shared" ref="I148" si="89">E148+G148</f>
        <v>52</v>
      </c>
      <c r="J148" s="159">
        <f t="shared" ref="J148" si="90">F148+H148</f>
        <v>11631120.800000001</v>
      </c>
    </row>
    <row r="149" spans="1:10" x14ac:dyDescent="0.25">
      <c r="A149" s="364"/>
      <c r="B149" s="365"/>
      <c r="C149" s="366"/>
      <c r="D149" s="165">
        <v>33</v>
      </c>
      <c r="E149" s="187">
        <v>20</v>
      </c>
      <c r="F149" s="188">
        <v>5693559.2000000002</v>
      </c>
      <c r="G149" s="202">
        <v>-5</v>
      </c>
      <c r="H149" s="188">
        <v>-1423389.8</v>
      </c>
      <c r="I149" s="159">
        <f t="shared" ref="I149" si="91">E149+G149</f>
        <v>15</v>
      </c>
      <c r="J149" s="159">
        <f t="shared" ref="J149" si="92">F149+H149</f>
        <v>4270169.4000000004</v>
      </c>
    </row>
    <row r="150" spans="1:10" x14ac:dyDescent="0.25">
      <c r="A150" s="364"/>
      <c r="B150" s="365"/>
      <c r="C150" s="366"/>
      <c r="D150" s="165">
        <v>34</v>
      </c>
      <c r="E150" s="187">
        <v>75</v>
      </c>
      <c r="F150" s="188">
        <v>10888866.75</v>
      </c>
      <c r="G150" s="202">
        <v>0</v>
      </c>
      <c r="H150" s="188">
        <v>0</v>
      </c>
      <c r="I150" s="159">
        <f t="shared" ref="I150:I151" si="93">E150+G150</f>
        <v>75</v>
      </c>
      <c r="J150" s="159">
        <f t="shared" ref="J150:J151" si="94">F150+H150</f>
        <v>10888866.75</v>
      </c>
    </row>
    <row r="151" spans="1:10" x14ac:dyDescent="0.25">
      <c r="A151" s="364"/>
      <c r="B151" s="365"/>
      <c r="C151" s="366"/>
      <c r="D151" s="165">
        <v>35</v>
      </c>
      <c r="E151" s="187">
        <v>37</v>
      </c>
      <c r="F151" s="188">
        <v>7386276.7000000002</v>
      </c>
      <c r="G151" s="202">
        <v>-20</v>
      </c>
      <c r="H151" s="188">
        <v>-3992582</v>
      </c>
      <c r="I151" s="159">
        <f t="shared" si="93"/>
        <v>17</v>
      </c>
      <c r="J151" s="159">
        <f t="shared" si="94"/>
        <v>3393694.7</v>
      </c>
    </row>
    <row r="152" spans="1:10" x14ac:dyDescent="0.25">
      <c r="A152" s="364"/>
      <c r="B152" s="365"/>
      <c r="C152" s="366"/>
      <c r="D152" s="165">
        <v>36</v>
      </c>
      <c r="E152" s="187">
        <v>8</v>
      </c>
      <c r="F152" s="188">
        <v>2032586.4</v>
      </c>
      <c r="G152" s="202">
        <v>-5</v>
      </c>
      <c r="H152" s="188">
        <v>-1270366.5</v>
      </c>
      <c r="I152" s="159">
        <f t="shared" ref="I152" si="95">E152+G152</f>
        <v>3</v>
      </c>
      <c r="J152" s="159">
        <f t="shared" ref="J152" si="96">F152+H152</f>
        <v>762219.9</v>
      </c>
    </row>
    <row r="153" spans="1:10" x14ac:dyDescent="0.25">
      <c r="A153" s="364"/>
      <c r="B153" s="365"/>
      <c r="C153" s="161" t="s">
        <v>272</v>
      </c>
      <c r="D153" s="170"/>
      <c r="E153" s="148">
        <f>SUM(E147:E152)</f>
        <v>315</v>
      </c>
      <c r="F153" s="189">
        <f t="shared" ref="F153:H153" si="97">SUM(F147:F152)</f>
        <v>58495203.920000002</v>
      </c>
      <c r="G153" s="148">
        <f t="shared" si="97"/>
        <v>31</v>
      </c>
      <c r="H153" s="189">
        <f t="shared" si="97"/>
        <v>2382668.35</v>
      </c>
      <c r="I153" s="164">
        <f t="shared" ref="I153:J155" si="98">E153+G153</f>
        <v>346</v>
      </c>
      <c r="J153" s="164">
        <f t="shared" si="98"/>
        <v>60877872.270000003</v>
      </c>
    </row>
    <row r="154" spans="1:10" x14ac:dyDescent="0.25">
      <c r="A154" s="353" t="s">
        <v>290</v>
      </c>
      <c r="B154" s="354"/>
      <c r="C154" s="354"/>
      <c r="D154" s="355"/>
      <c r="E154" s="197">
        <f>E153</f>
        <v>315</v>
      </c>
      <c r="F154" s="198">
        <f t="shared" ref="F154:H154" si="99">F153</f>
        <v>58495203.920000002</v>
      </c>
      <c r="G154" s="197">
        <f t="shared" si="99"/>
        <v>31</v>
      </c>
      <c r="H154" s="198">
        <f t="shared" si="99"/>
        <v>2382668.35</v>
      </c>
      <c r="I154" s="172">
        <f t="shared" si="98"/>
        <v>346</v>
      </c>
      <c r="J154" s="172">
        <f t="shared" si="98"/>
        <v>60877872.270000003</v>
      </c>
    </row>
    <row r="155" spans="1:10" ht="18.75" x14ac:dyDescent="0.25">
      <c r="A155" s="356" t="s">
        <v>312</v>
      </c>
      <c r="B155" s="357"/>
      <c r="C155" s="357"/>
      <c r="D155" s="358"/>
      <c r="E155" s="205">
        <f>E146+E121+E118+E114+E103+E99+E94+E85+E78+E75+E71+E67+E61+E44+E154+E137</f>
        <v>8802</v>
      </c>
      <c r="F155" s="206">
        <f>F146+F121+F118+F114+F103+F99+F94+F85+F78+F75+F71+F67+F61+F44+F154+F137</f>
        <v>1293844901.0999999</v>
      </c>
      <c r="G155" s="205">
        <f>G146+G121+G118+G114+G103+G99+G94+G85+G78+G75+G71+G67+G61+G44+G154+G137</f>
        <v>128</v>
      </c>
      <c r="H155" s="206">
        <f>H146+H121+H118+H114+H103+H99+H94+H85+H78+H75+H71+H67+H61+H44+H154+H137</f>
        <v>-1227916.99</v>
      </c>
      <c r="I155" s="206">
        <f t="shared" si="98"/>
        <v>8930</v>
      </c>
      <c r="J155" s="206">
        <f t="shared" si="98"/>
        <v>1292616984.1099999</v>
      </c>
    </row>
  </sheetData>
  <mergeCells count="84">
    <mergeCell ref="C1:E1"/>
    <mergeCell ref="A2:I2"/>
    <mergeCell ref="G3:H3"/>
    <mergeCell ref="I3:J3"/>
    <mergeCell ref="A3:A4"/>
    <mergeCell ref="B3:B4"/>
    <mergeCell ref="C3:C4"/>
    <mergeCell ref="D3:D4"/>
    <mergeCell ref="G1:J1"/>
    <mergeCell ref="B5:B43"/>
    <mergeCell ref="C5:C13"/>
    <mergeCell ref="C15:C16"/>
    <mergeCell ref="C22:C23"/>
    <mergeCell ref="C25:C26"/>
    <mergeCell ref="A67:D67"/>
    <mergeCell ref="C28:C31"/>
    <mergeCell ref="C35:C36"/>
    <mergeCell ref="C38:C39"/>
    <mergeCell ref="C41:C42"/>
    <mergeCell ref="A44:D44"/>
    <mergeCell ref="A45:A60"/>
    <mergeCell ref="B45:B60"/>
    <mergeCell ref="C45:C46"/>
    <mergeCell ref="C48:C49"/>
    <mergeCell ref="C55:C56"/>
    <mergeCell ref="C58:C59"/>
    <mergeCell ref="A61:D61"/>
    <mergeCell ref="A62:A66"/>
    <mergeCell ref="C62:C63"/>
    <mergeCell ref="A5:A43"/>
    <mergeCell ref="A68:A70"/>
    <mergeCell ref="B68:B70"/>
    <mergeCell ref="C68:C69"/>
    <mergeCell ref="A71:D71"/>
    <mergeCell ref="A72:A74"/>
    <mergeCell ref="B72:B74"/>
    <mergeCell ref="C72:C73"/>
    <mergeCell ref="A94:D94"/>
    <mergeCell ref="A75:D75"/>
    <mergeCell ref="A76:A77"/>
    <mergeCell ref="B76:B77"/>
    <mergeCell ref="A78:D78"/>
    <mergeCell ref="A79:A84"/>
    <mergeCell ref="B79:B84"/>
    <mergeCell ref="A85:D85"/>
    <mergeCell ref="A86:A93"/>
    <mergeCell ref="B86:B93"/>
    <mergeCell ref="C86:C89"/>
    <mergeCell ref="C91:C92"/>
    <mergeCell ref="A114:D114"/>
    <mergeCell ref="A95:A98"/>
    <mergeCell ref="B95:B98"/>
    <mergeCell ref="A99:D99"/>
    <mergeCell ref="A100:A102"/>
    <mergeCell ref="B100:B102"/>
    <mergeCell ref="C100:C101"/>
    <mergeCell ref="A103:D103"/>
    <mergeCell ref="A104:A113"/>
    <mergeCell ref="B104:B113"/>
    <mergeCell ref="C104:C105"/>
    <mergeCell ref="C107:C112"/>
    <mergeCell ref="C130:C135"/>
    <mergeCell ref="A115:A117"/>
    <mergeCell ref="B115:B117"/>
    <mergeCell ref="C115:C116"/>
    <mergeCell ref="A118:D118"/>
    <mergeCell ref="A119:A120"/>
    <mergeCell ref="B119:B120"/>
    <mergeCell ref="B62:B66"/>
    <mergeCell ref="A154:D154"/>
    <mergeCell ref="A155:D155"/>
    <mergeCell ref="E3:F3"/>
    <mergeCell ref="A137:D137"/>
    <mergeCell ref="A138:A145"/>
    <mergeCell ref="B138:B145"/>
    <mergeCell ref="A146:D146"/>
    <mergeCell ref="A147:A153"/>
    <mergeCell ref="B147:B153"/>
    <mergeCell ref="C147:C152"/>
    <mergeCell ref="A121:D121"/>
    <mergeCell ref="A122:A136"/>
    <mergeCell ref="B122:B136"/>
    <mergeCell ref="C122:C123"/>
    <mergeCell ref="C125:C126"/>
  </mergeCells>
  <pageMargins left="0.7" right="0.7" top="0.75" bottom="0.75" header="0.3" footer="0.3"/>
  <pageSetup paperSize="9" scale="72" orientation="landscape" r:id="rId1"/>
  <rowBreaks count="4" manualBreakCount="4">
    <brk id="31" max="9" man="1"/>
    <brk id="67" max="9" man="1"/>
    <brk id="103" max="9" man="1"/>
    <brk id="146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0"/>
  <sheetViews>
    <sheetView view="pageBreakPreview" zoomScale="95" zoomScaleNormal="100" zoomScaleSheetLayoutView="95" workbookViewId="0">
      <pane xSplit="3" ySplit="2" topLeftCell="D256" activePane="bottomRight" state="frozen"/>
      <selection pane="topRight" activeCell="D1" sqref="D1"/>
      <selection pane="bottomLeft" activeCell="A3" sqref="A3"/>
      <selection pane="bottomRight" activeCell="I264" sqref="I264:I265"/>
    </sheetView>
  </sheetViews>
  <sheetFormatPr defaultRowHeight="12.75" x14ac:dyDescent="0.2"/>
  <cols>
    <col min="1" max="1" width="32.5703125" style="246" customWidth="1"/>
    <col min="2" max="2" width="18" style="253" customWidth="1"/>
    <col min="3" max="3" width="23.42578125" style="257" customWidth="1"/>
    <col min="4" max="16384" width="9.140625" style="246"/>
  </cols>
  <sheetData>
    <row r="1" spans="1:3" ht="45" customHeight="1" x14ac:dyDescent="0.2">
      <c r="A1" s="245"/>
      <c r="B1" s="336" t="s">
        <v>377</v>
      </c>
      <c r="C1" s="336"/>
    </row>
    <row r="2" spans="1:3" ht="52.5" customHeight="1" x14ac:dyDescent="0.3">
      <c r="A2" s="400" t="s">
        <v>382</v>
      </c>
      <c r="B2" s="400"/>
      <c r="C2" s="400"/>
    </row>
    <row r="3" spans="1:3" ht="15" customHeight="1" x14ac:dyDescent="0.2">
      <c r="A3" s="325"/>
      <c r="B3" s="325" t="s">
        <v>224</v>
      </c>
      <c r="C3" s="325"/>
    </row>
    <row r="4" spans="1:3" ht="15" customHeight="1" x14ac:dyDescent="0.2">
      <c r="A4" s="325"/>
      <c r="B4" s="248" t="s">
        <v>225</v>
      </c>
      <c r="C4" s="254" t="s">
        <v>232</v>
      </c>
    </row>
    <row r="5" spans="1:3" ht="15.75" customHeight="1" x14ac:dyDescent="0.2">
      <c r="A5" s="333" t="s">
        <v>13</v>
      </c>
      <c r="B5" s="334"/>
      <c r="C5" s="335"/>
    </row>
    <row r="6" spans="1:3" ht="15.75" customHeight="1" x14ac:dyDescent="0.2">
      <c r="A6" s="259" t="s">
        <v>383</v>
      </c>
      <c r="B6" s="271">
        <v>5200</v>
      </c>
      <c r="C6" s="272">
        <v>161009962</v>
      </c>
    </row>
    <row r="7" spans="1:3" x14ac:dyDescent="0.2">
      <c r="A7" s="262" t="s">
        <v>234</v>
      </c>
      <c r="B7" s="263">
        <v>1178</v>
      </c>
      <c r="C7" s="264">
        <v>36422030</v>
      </c>
    </row>
    <row r="8" spans="1:3" x14ac:dyDescent="0.2">
      <c r="A8" s="262" t="s">
        <v>235</v>
      </c>
      <c r="B8" s="263">
        <v>1276</v>
      </c>
      <c r="C8" s="264">
        <v>39433084</v>
      </c>
    </row>
    <row r="9" spans="1:3" x14ac:dyDescent="0.2">
      <c r="A9" s="273" t="s">
        <v>236</v>
      </c>
      <c r="B9" s="263">
        <v>1476</v>
      </c>
      <c r="C9" s="264">
        <v>45621884</v>
      </c>
    </row>
    <row r="10" spans="1:3" x14ac:dyDescent="0.2">
      <c r="A10" s="274" t="s">
        <v>239</v>
      </c>
      <c r="B10" s="266">
        <v>673</v>
      </c>
      <c r="C10" s="267">
        <v>20781386</v>
      </c>
    </row>
    <row r="11" spans="1:3" x14ac:dyDescent="0.2">
      <c r="A11" s="274" t="s">
        <v>237</v>
      </c>
      <c r="B11" s="266">
        <v>154</v>
      </c>
      <c r="C11" s="267">
        <v>4770326</v>
      </c>
    </row>
    <row r="12" spans="1:3" x14ac:dyDescent="0.2">
      <c r="A12" s="274" t="s">
        <v>238</v>
      </c>
      <c r="B12" s="266">
        <v>195</v>
      </c>
      <c r="C12" s="267">
        <v>6051217</v>
      </c>
    </row>
    <row r="13" spans="1:3" x14ac:dyDescent="0.2">
      <c r="A13" s="274" t="s">
        <v>148</v>
      </c>
      <c r="B13" s="266">
        <v>102</v>
      </c>
      <c r="C13" s="267">
        <v>3157182</v>
      </c>
    </row>
    <row r="14" spans="1:3" x14ac:dyDescent="0.2">
      <c r="A14" s="274" t="s">
        <v>146</v>
      </c>
      <c r="B14" s="266">
        <v>352</v>
      </c>
      <c r="C14" s="267">
        <v>10861773</v>
      </c>
    </row>
    <row r="15" spans="1:3" x14ac:dyDescent="0.2">
      <c r="A15" s="273" t="s">
        <v>240</v>
      </c>
      <c r="B15" s="263">
        <v>1270</v>
      </c>
      <c r="C15" s="264">
        <v>39532964</v>
      </c>
    </row>
    <row r="16" spans="1:3" x14ac:dyDescent="0.2">
      <c r="A16" s="333" t="s">
        <v>323</v>
      </c>
      <c r="B16" s="334"/>
      <c r="C16" s="335"/>
    </row>
    <row r="17" spans="1:3" x14ac:dyDescent="0.2">
      <c r="A17" s="259" t="s">
        <v>383</v>
      </c>
      <c r="B17" s="275">
        <v>3050</v>
      </c>
      <c r="C17" s="276">
        <v>86066320</v>
      </c>
    </row>
    <row r="18" spans="1:3" x14ac:dyDescent="0.2">
      <c r="A18" s="262" t="s">
        <v>234</v>
      </c>
      <c r="B18" s="263">
        <v>792</v>
      </c>
      <c r="C18" s="264">
        <v>22348672</v>
      </c>
    </row>
    <row r="19" spans="1:3" x14ac:dyDescent="0.2">
      <c r="A19" s="262" t="s">
        <v>235</v>
      </c>
      <c r="B19" s="263">
        <v>791</v>
      </c>
      <c r="C19" s="264">
        <v>22316351</v>
      </c>
    </row>
    <row r="20" spans="1:3" x14ac:dyDescent="0.2">
      <c r="A20" s="278" t="s">
        <v>239</v>
      </c>
      <c r="B20" s="266">
        <v>396</v>
      </c>
      <c r="C20" s="267">
        <v>11170045</v>
      </c>
    </row>
    <row r="21" spans="1:3" x14ac:dyDescent="0.2">
      <c r="A21" s="277" t="s">
        <v>237</v>
      </c>
      <c r="B21" s="266">
        <v>90</v>
      </c>
      <c r="C21" s="267">
        <v>2543445</v>
      </c>
    </row>
    <row r="22" spans="1:3" x14ac:dyDescent="0.2">
      <c r="A22" s="265" t="s">
        <v>238</v>
      </c>
      <c r="B22" s="266">
        <v>88</v>
      </c>
      <c r="C22" s="267">
        <v>2474510</v>
      </c>
    </row>
    <row r="23" spans="1:3" x14ac:dyDescent="0.2">
      <c r="A23" s="265" t="s">
        <v>148</v>
      </c>
      <c r="B23" s="266">
        <v>48</v>
      </c>
      <c r="C23" s="267">
        <v>1354959</v>
      </c>
    </row>
    <row r="24" spans="1:3" x14ac:dyDescent="0.2">
      <c r="A24" s="265" t="s">
        <v>146</v>
      </c>
      <c r="B24" s="266">
        <v>169</v>
      </c>
      <c r="C24" s="267">
        <v>4773392</v>
      </c>
    </row>
    <row r="25" spans="1:3" x14ac:dyDescent="0.2">
      <c r="A25" s="262" t="s">
        <v>236</v>
      </c>
      <c r="B25" s="263">
        <v>633</v>
      </c>
      <c r="C25" s="264">
        <v>17829391</v>
      </c>
    </row>
    <row r="26" spans="1:3" x14ac:dyDescent="0.2">
      <c r="A26" s="278" t="s">
        <v>239</v>
      </c>
      <c r="B26" s="266">
        <v>320</v>
      </c>
      <c r="C26" s="267">
        <v>8983398</v>
      </c>
    </row>
    <row r="27" spans="1:3" x14ac:dyDescent="0.2">
      <c r="A27" s="278" t="s">
        <v>237</v>
      </c>
      <c r="B27" s="266">
        <v>57</v>
      </c>
      <c r="C27" s="267">
        <v>1610677</v>
      </c>
    </row>
    <row r="28" spans="1:3" x14ac:dyDescent="0.2">
      <c r="A28" s="278" t="s">
        <v>238</v>
      </c>
      <c r="B28" s="266">
        <v>69</v>
      </c>
      <c r="C28" s="267">
        <v>1947057</v>
      </c>
    </row>
    <row r="29" spans="1:3" x14ac:dyDescent="0.2">
      <c r="A29" s="265" t="s">
        <v>148</v>
      </c>
      <c r="B29" s="266">
        <v>47</v>
      </c>
      <c r="C29" s="267">
        <v>1328644</v>
      </c>
    </row>
    <row r="30" spans="1:3" x14ac:dyDescent="0.2">
      <c r="A30" s="265" t="s">
        <v>146</v>
      </c>
      <c r="B30" s="266">
        <v>140</v>
      </c>
      <c r="C30" s="267">
        <v>3959615</v>
      </c>
    </row>
    <row r="31" spans="1:3" x14ac:dyDescent="0.2">
      <c r="A31" s="262" t="s">
        <v>240</v>
      </c>
      <c r="B31" s="263">
        <v>834</v>
      </c>
      <c r="C31" s="264">
        <v>23571906</v>
      </c>
    </row>
    <row r="32" spans="1:3" x14ac:dyDescent="0.2">
      <c r="A32" s="333" t="s">
        <v>334</v>
      </c>
      <c r="B32" s="334"/>
      <c r="C32" s="335"/>
    </row>
    <row r="33" spans="1:3" x14ac:dyDescent="0.2">
      <c r="A33" s="259" t="s">
        <v>383</v>
      </c>
      <c r="B33" s="275">
        <v>3780</v>
      </c>
      <c r="C33" s="276">
        <v>117157861</v>
      </c>
    </row>
    <row r="34" spans="1:3" x14ac:dyDescent="0.2">
      <c r="A34" s="262" t="s">
        <v>234</v>
      </c>
      <c r="B34" s="263">
        <v>736</v>
      </c>
      <c r="C34" s="264">
        <v>22833586</v>
      </c>
    </row>
    <row r="35" spans="1:3" x14ac:dyDescent="0.2">
      <c r="A35" s="262" t="s">
        <v>235</v>
      </c>
      <c r="B35" s="263">
        <v>856</v>
      </c>
      <c r="C35" s="264">
        <v>26462056</v>
      </c>
    </row>
    <row r="36" spans="1:3" x14ac:dyDescent="0.2">
      <c r="A36" s="262" t="s">
        <v>236</v>
      </c>
      <c r="B36" s="263">
        <v>893</v>
      </c>
      <c r="C36" s="264">
        <v>27613994</v>
      </c>
    </row>
    <row r="37" spans="1:3" x14ac:dyDescent="0.2">
      <c r="A37" s="265" t="s">
        <v>239</v>
      </c>
      <c r="B37" s="266">
        <v>467</v>
      </c>
      <c r="C37" s="267">
        <v>14432853</v>
      </c>
    </row>
    <row r="38" spans="1:3" x14ac:dyDescent="0.2">
      <c r="A38" s="265" t="s">
        <v>237</v>
      </c>
      <c r="B38" s="266">
        <v>77</v>
      </c>
      <c r="C38" s="267">
        <v>2378154</v>
      </c>
    </row>
    <row r="39" spans="1:3" x14ac:dyDescent="0.2">
      <c r="A39" s="278" t="s">
        <v>238</v>
      </c>
      <c r="B39" s="266">
        <v>126</v>
      </c>
      <c r="C39" s="267">
        <v>3895798</v>
      </c>
    </row>
    <row r="40" spans="1:3" x14ac:dyDescent="0.2">
      <c r="A40" s="265" t="s">
        <v>148</v>
      </c>
      <c r="B40" s="266">
        <v>42</v>
      </c>
      <c r="C40" s="267">
        <v>1321854</v>
      </c>
    </row>
    <row r="41" spans="1:3" x14ac:dyDescent="0.2">
      <c r="A41" s="265" t="s">
        <v>146</v>
      </c>
      <c r="B41" s="266">
        <v>181</v>
      </c>
      <c r="C41" s="267">
        <v>5585335</v>
      </c>
    </row>
    <row r="42" spans="1:3" x14ac:dyDescent="0.2">
      <c r="A42" s="262" t="s">
        <v>240</v>
      </c>
      <c r="B42" s="263">
        <v>1295</v>
      </c>
      <c r="C42" s="264">
        <v>40248225</v>
      </c>
    </row>
    <row r="43" spans="1:3" x14ac:dyDescent="0.2">
      <c r="A43" s="265" t="s">
        <v>239</v>
      </c>
      <c r="B43" s="266">
        <v>672</v>
      </c>
      <c r="C43" s="267">
        <v>20988958</v>
      </c>
    </row>
    <row r="44" spans="1:3" x14ac:dyDescent="0.2">
      <c r="A44" s="265" t="s">
        <v>237</v>
      </c>
      <c r="B44" s="266">
        <v>155</v>
      </c>
      <c r="C44" s="267">
        <v>4818313</v>
      </c>
    </row>
    <row r="45" spans="1:3" x14ac:dyDescent="0.2">
      <c r="A45" s="278" t="s">
        <v>238</v>
      </c>
      <c r="B45" s="266">
        <v>158</v>
      </c>
      <c r="C45" s="267">
        <v>4845939</v>
      </c>
    </row>
    <row r="46" spans="1:3" x14ac:dyDescent="0.2">
      <c r="A46" s="265" t="s">
        <v>148</v>
      </c>
      <c r="B46" s="266">
        <v>59</v>
      </c>
      <c r="C46" s="267">
        <v>1896741</v>
      </c>
    </row>
    <row r="47" spans="1:3" x14ac:dyDescent="0.2">
      <c r="A47" s="265" t="s">
        <v>146</v>
      </c>
      <c r="B47" s="266">
        <v>251</v>
      </c>
      <c r="C47" s="267">
        <v>7698274</v>
      </c>
    </row>
    <row r="48" spans="1:3" x14ac:dyDescent="0.2">
      <c r="A48" s="333" t="s">
        <v>325</v>
      </c>
      <c r="B48" s="334"/>
      <c r="C48" s="335"/>
    </row>
    <row r="49" spans="1:3" x14ac:dyDescent="0.2">
      <c r="A49" s="259" t="s">
        <v>383</v>
      </c>
      <c r="B49" s="268">
        <v>1000</v>
      </c>
      <c r="C49" s="269">
        <v>28250192</v>
      </c>
    </row>
    <row r="50" spans="1:3" x14ac:dyDescent="0.2">
      <c r="A50" s="251" t="s">
        <v>234</v>
      </c>
      <c r="B50" s="249">
        <v>228</v>
      </c>
      <c r="C50" s="255">
        <v>6442707</v>
      </c>
    </row>
    <row r="51" spans="1:3" x14ac:dyDescent="0.2">
      <c r="A51" s="251" t="s">
        <v>235</v>
      </c>
      <c r="B51" s="249">
        <v>249</v>
      </c>
      <c r="C51" s="255">
        <v>7040187</v>
      </c>
    </row>
    <row r="52" spans="1:3" x14ac:dyDescent="0.2">
      <c r="A52" s="252" t="s">
        <v>239</v>
      </c>
      <c r="B52" s="249">
        <v>23</v>
      </c>
      <c r="C52" s="256">
        <v>649877</v>
      </c>
    </row>
    <row r="53" spans="1:3" x14ac:dyDescent="0.2">
      <c r="A53" s="252" t="s">
        <v>237</v>
      </c>
      <c r="B53" s="249">
        <v>72</v>
      </c>
      <c r="C53" s="256">
        <v>2039733</v>
      </c>
    </row>
    <row r="54" spans="1:3" x14ac:dyDescent="0.2">
      <c r="A54" s="252" t="s">
        <v>238</v>
      </c>
      <c r="B54" s="249">
        <v>21</v>
      </c>
      <c r="C54" s="256">
        <v>594672</v>
      </c>
    </row>
    <row r="55" spans="1:3" x14ac:dyDescent="0.2">
      <c r="A55" s="252" t="s">
        <v>148</v>
      </c>
      <c r="B55" s="249">
        <v>3</v>
      </c>
      <c r="C55" s="256">
        <v>90336</v>
      </c>
    </row>
    <row r="56" spans="1:3" x14ac:dyDescent="0.2">
      <c r="A56" s="252" t="s">
        <v>146</v>
      </c>
      <c r="B56" s="250">
        <v>130</v>
      </c>
      <c r="C56" s="256">
        <v>3665569</v>
      </c>
    </row>
    <row r="57" spans="1:3" x14ac:dyDescent="0.2">
      <c r="A57" s="251" t="s">
        <v>236</v>
      </c>
      <c r="B57" s="249">
        <v>249</v>
      </c>
      <c r="C57" s="255">
        <v>7062922</v>
      </c>
    </row>
    <row r="58" spans="1:3" x14ac:dyDescent="0.2">
      <c r="A58" s="252" t="s">
        <v>239</v>
      </c>
      <c r="B58" s="250">
        <v>17</v>
      </c>
      <c r="C58" s="256">
        <v>482545</v>
      </c>
    </row>
    <row r="59" spans="1:3" x14ac:dyDescent="0.2">
      <c r="A59" s="252" t="s">
        <v>237</v>
      </c>
      <c r="B59" s="250">
        <v>61</v>
      </c>
      <c r="C59" s="256">
        <v>1721087</v>
      </c>
    </row>
    <row r="60" spans="1:3" x14ac:dyDescent="0.2">
      <c r="A60" s="252" t="s">
        <v>238</v>
      </c>
      <c r="B60" s="250">
        <v>20</v>
      </c>
      <c r="C60" s="256">
        <v>567499</v>
      </c>
    </row>
    <row r="61" spans="1:3" x14ac:dyDescent="0.2">
      <c r="A61" s="252" t="s">
        <v>146</v>
      </c>
      <c r="B61" s="250">
        <v>151</v>
      </c>
      <c r="C61" s="256">
        <v>4291791</v>
      </c>
    </row>
    <row r="62" spans="1:3" x14ac:dyDescent="0.2">
      <c r="A62" s="251" t="s">
        <v>240</v>
      </c>
      <c r="B62" s="249">
        <v>274</v>
      </c>
      <c r="C62" s="255">
        <v>7704376</v>
      </c>
    </row>
    <row r="63" spans="1:3" x14ac:dyDescent="0.2">
      <c r="A63" s="333" t="s">
        <v>43</v>
      </c>
      <c r="B63" s="334"/>
      <c r="C63" s="335"/>
    </row>
    <row r="64" spans="1:3" x14ac:dyDescent="0.2">
      <c r="A64" s="259" t="s">
        <v>383</v>
      </c>
      <c r="B64" s="275">
        <v>640</v>
      </c>
      <c r="C64" s="276">
        <v>18069090</v>
      </c>
    </row>
    <row r="65" spans="1:3" x14ac:dyDescent="0.2">
      <c r="A65" s="262" t="s">
        <v>234</v>
      </c>
      <c r="B65" s="263">
        <v>158</v>
      </c>
      <c r="C65" s="264">
        <v>4471910</v>
      </c>
    </row>
    <row r="66" spans="1:3" x14ac:dyDescent="0.2">
      <c r="A66" s="262" t="s">
        <v>235</v>
      </c>
      <c r="B66" s="263">
        <v>154</v>
      </c>
      <c r="C66" s="264">
        <v>4343876</v>
      </c>
    </row>
    <row r="67" spans="1:3" x14ac:dyDescent="0.2">
      <c r="A67" s="265" t="s">
        <v>239</v>
      </c>
      <c r="B67" s="266">
        <v>11</v>
      </c>
      <c r="C67" s="267">
        <v>303936</v>
      </c>
    </row>
    <row r="68" spans="1:3" ht="13.5" customHeight="1" x14ac:dyDescent="0.2">
      <c r="A68" s="265" t="s">
        <v>237</v>
      </c>
      <c r="B68" s="266">
        <v>51</v>
      </c>
      <c r="C68" s="267">
        <v>1455778</v>
      </c>
    </row>
    <row r="69" spans="1:3" ht="13.5" customHeight="1" x14ac:dyDescent="0.2">
      <c r="A69" s="265" t="s">
        <v>238</v>
      </c>
      <c r="B69" s="266">
        <v>6</v>
      </c>
      <c r="C69" s="267">
        <v>162258</v>
      </c>
    </row>
    <row r="70" spans="1:3" ht="13.5" customHeight="1" x14ac:dyDescent="0.2">
      <c r="A70" s="265" t="s">
        <v>148</v>
      </c>
      <c r="B70" s="266">
        <v>50</v>
      </c>
      <c r="C70" s="267">
        <v>1411064</v>
      </c>
    </row>
    <row r="71" spans="1:3" ht="13.5" customHeight="1" x14ac:dyDescent="0.2">
      <c r="A71" s="265" t="s">
        <v>146</v>
      </c>
      <c r="B71" s="266">
        <v>36</v>
      </c>
      <c r="C71" s="267">
        <v>1010840</v>
      </c>
    </row>
    <row r="72" spans="1:3" ht="13.5" customHeight="1" x14ac:dyDescent="0.2">
      <c r="A72" s="262" t="s">
        <v>236</v>
      </c>
      <c r="B72" s="263">
        <v>164</v>
      </c>
      <c r="C72" s="264">
        <v>4626656</v>
      </c>
    </row>
    <row r="73" spans="1:3" ht="13.5" customHeight="1" x14ac:dyDescent="0.2">
      <c r="A73" s="265" t="s">
        <v>240</v>
      </c>
      <c r="B73" s="263">
        <v>164</v>
      </c>
      <c r="C73" s="264">
        <v>4626648</v>
      </c>
    </row>
    <row r="74" spans="1:3" x14ac:dyDescent="0.2">
      <c r="A74" s="333" t="s">
        <v>326</v>
      </c>
      <c r="B74" s="334"/>
      <c r="C74" s="335"/>
    </row>
    <row r="75" spans="1:3" x14ac:dyDescent="0.2">
      <c r="A75" s="259" t="s">
        <v>383</v>
      </c>
      <c r="B75" s="275">
        <v>1860</v>
      </c>
      <c r="C75" s="276">
        <v>57394437</v>
      </c>
    </row>
    <row r="76" spans="1:3" x14ac:dyDescent="0.2">
      <c r="A76" s="262" t="s">
        <v>234</v>
      </c>
      <c r="B76" s="263">
        <v>466</v>
      </c>
      <c r="C76" s="264">
        <v>14381339</v>
      </c>
    </row>
    <row r="77" spans="1:3" x14ac:dyDescent="0.2">
      <c r="A77" s="262" t="s">
        <v>235</v>
      </c>
      <c r="B77" s="263">
        <v>433</v>
      </c>
      <c r="C77" s="264">
        <v>13350669</v>
      </c>
    </row>
    <row r="78" spans="1:3" x14ac:dyDescent="0.2">
      <c r="A78" s="265" t="s">
        <v>239</v>
      </c>
      <c r="B78" s="266">
        <v>71</v>
      </c>
      <c r="C78" s="267">
        <v>2187095</v>
      </c>
    </row>
    <row r="79" spans="1:3" x14ac:dyDescent="0.2">
      <c r="A79" s="265" t="s">
        <v>237</v>
      </c>
      <c r="B79" s="266">
        <v>87</v>
      </c>
      <c r="C79" s="267">
        <v>2682927</v>
      </c>
    </row>
    <row r="80" spans="1:3" x14ac:dyDescent="0.2">
      <c r="A80" s="265" t="s">
        <v>238</v>
      </c>
      <c r="B80" s="266">
        <v>4</v>
      </c>
      <c r="C80" s="267">
        <v>123257</v>
      </c>
    </row>
    <row r="81" spans="1:3" x14ac:dyDescent="0.2">
      <c r="A81" s="265" t="s">
        <v>148</v>
      </c>
      <c r="B81" s="266">
        <v>179</v>
      </c>
      <c r="C81" s="267">
        <v>5517818</v>
      </c>
    </row>
    <row r="82" spans="1:3" x14ac:dyDescent="0.2">
      <c r="A82" s="265" t="s">
        <v>146</v>
      </c>
      <c r="B82" s="266">
        <v>92</v>
      </c>
      <c r="C82" s="267">
        <v>2839572</v>
      </c>
    </row>
    <row r="83" spans="1:3" x14ac:dyDescent="0.2">
      <c r="A83" s="262" t="s">
        <v>236</v>
      </c>
      <c r="B83" s="263">
        <v>476</v>
      </c>
      <c r="C83" s="264">
        <v>14681522</v>
      </c>
    </row>
    <row r="84" spans="1:3" x14ac:dyDescent="0.2">
      <c r="A84" s="265" t="s">
        <v>239</v>
      </c>
      <c r="B84" s="266">
        <v>61</v>
      </c>
      <c r="C84" s="267">
        <v>1880358</v>
      </c>
    </row>
    <row r="85" spans="1:3" x14ac:dyDescent="0.2">
      <c r="A85" s="265" t="s">
        <v>237</v>
      </c>
      <c r="B85" s="266">
        <v>99</v>
      </c>
      <c r="C85" s="267">
        <v>3053632</v>
      </c>
    </row>
    <row r="86" spans="1:3" x14ac:dyDescent="0.2">
      <c r="A86" s="265" t="s">
        <v>238</v>
      </c>
      <c r="B86" s="266">
        <v>3</v>
      </c>
      <c r="C86" s="267">
        <v>92677</v>
      </c>
    </row>
    <row r="87" spans="1:3" x14ac:dyDescent="0.2">
      <c r="A87" s="265" t="s">
        <v>148</v>
      </c>
      <c r="B87" s="266">
        <v>213</v>
      </c>
      <c r="C87" s="267">
        <v>6575324</v>
      </c>
    </row>
    <row r="88" spans="1:3" x14ac:dyDescent="0.2">
      <c r="A88" s="265" t="s">
        <v>146</v>
      </c>
      <c r="B88" s="266">
        <v>100</v>
      </c>
      <c r="C88" s="267">
        <v>3079531</v>
      </c>
    </row>
    <row r="89" spans="1:3" x14ac:dyDescent="0.2">
      <c r="A89" s="265" t="s">
        <v>240</v>
      </c>
      <c r="B89" s="263">
        <v>485</v>
      </c>
      <c r="C89" s="264">
        <v>14980907</v>
      </c>
    </row>
    <row r="90" spans="1:3" x14ac:dyDescent="0.2">
      <c r="A90" s="265" t="s">
        <v>239</v>
      </c>
      <c r="B90" s="266">
        <v>82</v>
      </c>
      <c r="C90" s="267">
        <v>2555621</v>
      </c>
    </row>
    <row r="91" spans="1:3" x14ac:dyDescent="0.2">
      <c r="A91" s="265" t="s">
        <v>237</v>
      </c>
      <c r="B91" s="266">
        <v>90</v>
      </c>
      <c r="C91" s="267">
        <v>2790494</v>
      </c>
    </row>
    <row r="92" spans="1:3" x14ac:dyDescent="0.2">
      <c r="A92" s="265" t="s">
        <v>238</v>
      </c>
      <c r="B92" s="266">
        <v>7</v>
      </c>
      <c r="C92" s="267">
        <v>209185</v>
      </c>
    </row>
    <row r="93" spans="1:3" x14ac:dyDescent="0.2">
      <c r="A93" s="265" t="s">
        <v>148</v>
      </c>
      <c r="B93" s="266">
        <v>208</v>
      </c>
      <c r="C93" s="267">
        <v>6377774</v>
      </c>
    </row>
    <row r="94" spans="1:3" x14ac:dyDescent="0.2">
      <c r="A94" s="265" t="s">
        <v>146</v>
      </c>
      <c r="B94" s="266">
        <v>98</v>
      </c>
      <c r="C94" s="267">
        <v>3047833</v>
      </c>
    </row>
    <row r="95" spans="1:3" x14ac:dyDescent="0.2">
      <c r="A95" s="333" t="s">
        <v>47</v>
      </c>
      <c r="B95" s="334"/>
      <c r="C95" s="335"/>
    </row>
    <row r="96" spans="1:3" x14ac:dyDescent="0.2">
      <c r="A96" s="259" t="s">
        <v>383</v>
      </c>
      <c r="B96" s="260">
        <v>70</v>
      </c>
      <c r="C96" s="261">
        <v>1696840</v>
      </c>
    </row>
    <row r="97" spans="1:3" x14ac:dyDescent="0.2">
      <c r="A97" s="262" t="s">
        <v>234</v>
      </c>
      <c r="B97" s="263">
        <v>16</v>
      </c>
      <c r="C97" s="264">
        <v>388089</v>
      </c>
    </row>
    <row r="98" spans="1:3" x14ac:dyDescent="0.2">
      <c r="A98" s="262" t="s">
        <v>235</v>
      </c>
      <c r="B98" s="263">
        <v>19</v>
      </c>
      <c r="C98" s="264">
        <v>459975</v>
      </c>
    </row>
    <row r="99" spans="1:3" x14ac:dyDescent="0.2">
      <c r="A99" s="265" t="s">
        <v>148</v>
      </c>
      <c r="B99" s="266">
        <v>10</v>
      </c>
      <c r="C99" s="267">
        <v>242092</v>
      </c>
    </row>
    <row r="100" spans="1:3" x14ac:dyDescent="0.2">
      <c r="A100" s="265" t="s">
        <v>146</v>
      </c>
      <c r="B100" s="266">
        <v>9</v>
      </c>
      <c r="C100" s="267">
        <v>217883</v>
      </c>
    </row>
    <row r="101" spans="1:3" x14ac:dyDescent="0.2">
      <c r="A101" s="262" t="s">
        <v>236</v>
      </c>
      <c r="B101" s="263">
        <v>20</v>
      </c>
      <c r="C101" s="264">
        <v>498844</v>
      </c>
    </row>
    <row r="102" spans="1:3" x14ac:dyDescent="0.2">
      <c r="A102" s="265" t="s">
        <v>238</v>
      </c>
      <c r="B102" s="266">
        <v>1</v>
      </c>
      <c r="C102" s="267">
        <v>24210</v>
      </c>
    </row>
    <row r="103" spans="1:3" x14ac:dyDescent="0.2">
      <c r="A103" s="265" t="s">
        <v>148</v>
      </c>
      <c r="B103" s="266">
        <v>11</v>
      </c>
      <c r="C103" s="267">
        <v>278042</v>
      </c>
    </row>
    <row r="104" spans="1:3" x14ac:dyDescent="0.2">
      <c r="A104" s="265" t="s">
        <v>146</v>
      </c>
      <c r="B104" s="266">
        <v>8</v>
      </c>
      <c r="C104" s="267">
        <v>196592</v>
      </c>
    </row>
    <row r="105" spans="1:3" x14ac:dyDescent="0.2">
      <c r="A105" s="262" t="s">
        <v>240</v>
      </c>
      <c r="B105" s="263">
        <v>15</v>
      </c>
      <c r="C105" s="264">
        <v>349932</v>
      </c>
    </row>
    <row r="106" spans="1:3" x14ac:dyDescent="0.2">
      <c r="A106" s="333" t="s">
        <v>57</v>
      </c>
      <c r="B106" s="334"/>
      <c r="C106" s="335"/>
    </row>
    <row r="107" spans="1:3" x14ac:dyDescent="0.2">
      <c r="A107" s="259" t="s">
        <v>383</v>
      </c>
      <c r="B107" s="275">
        <v>90</v>
      </c>
      <c r="C107" s="276">
        <v>2193297</v>
      </c>
    </row>
    <row r="108" spans="1:3" x14ac:dyDescent="0.2">
      <c r="A108" s="262" t="s">
        <v>234</v>
      </c>
      <c r="B108" s="263">
        <v>21</v>
      </c>
      <c r="C108" s="264">
        <v>536701</v>
      </c>
    </row>
    <row r="109" spans="1:3" x14ac:dyDescent="0.2">
      <c r="A109" s="265" t="s">
        <v>239</v>
      </c>
      <c r="B109" s="266">
        <v>17</v>
      </c>
      <c r="C109" s="267">
        <v>437440</v>
      </c>
    </row>
    <row r="110" spans="1:3" x14ac:dyDescent="0.2">
      <c r="A110" s="265" t="s">
        <v>237</v>
      </c>
      <c r="B110" s="266">
        <v>1</v>
      </c>
      <c r="C110" s="267">
        <v>24210</v>
      </c>
    </row>
    <row r="111" spans="1:3" x14ac:dyDescent="0.2">
      <c r="A111" s="265" t="s">
        <v>238</v>
      </c>
      <c r="B111" s="266">
        <v>1</v>
      </c>
      <c r="C111" s="267">
        <v>24210</v>
      </c>
    </row>
    <row r="112" spans="1:3" x14ac:dyDescent="0.2">
      <c r="A112" s="265" t="s">
        <v>148</v>
      </c>
      <c r="B112" s="266">
        <v>1</v>
      </c>
      <c r="C112" s="267">
        <v>24210</v>
      </c>
    </row>
    <row r="113" spans="1:3" x14ac:dyDescent="0.2">
      <c r="A113" s="265" t="s">
        <v>146</v>
      </c>
      <c r="B113" s="266">
        <v>1</v>
      </c>
      <c r="C113" s="267">
        <v>26631</v>
      </c>
    </row>
    <row r="114" spans="1:3" x14ac:dyDescent="0.2">
      <c r="A114" s="262" t="s">
        <v>235</v>
      </c>
      <c r="B114" s="263">
        <v>22</v>
      </c>
      <c r="C114" s="264">
        <v>539052</v>
      </c>
    </row>
    <row r="115" spans="1:3" x14ac:dyDescent="0.2">
      <c r="A115" s="265" t="s">
        <v>239</v>
      </c>
      <c r="B115" s="266">
        <v>20</v>
      </c>
      <c r="C115" s="267">
        <v>493054</v>
      </c>
    </row>
    <row r="116" spans="1:3" x14ac:dyDescent="0.2">
      <c r="A116" s="265" t="s">
        <v>238</v>
      </c>
      <c r="B116" s="266">
        <v>1</v>
      </c>
      <c r="C116" s="267">
        <v>24210</v>
      </c>
    </row>
    <row r="117" spans="1:3" x14ac:dyDescent="0.2">
      <c r="A117" s="265" t="s">
        <v>146</v>
      </c>
      <c r="B117" s="266">
        <v>1</v>
      </c>
      <c r="C117" s="267">
        <v>21788</v>
      </c>
    </row>
    <row r="118" spans="1:3" x14ac:dyDescent="0.2">
      <c r="A118" s="262" t="s">
        <v>236</v>
      </c>
      <c r="B118" s="263">
        <v>15</v>
      </c>
      <c r="C118" s="264">
        <v>337277</v>
      </c>
    </row>
    <row r="119" spans="1:3" x14ac:dyDescent="0.2">
      <c r="A119" s="265" t="s">
        <v>239</v>
      </c>
      <c r="B119" s="266">
        <v>14</v>
      </c>
      <c r="C119" s="267">
        <v>313067</v>
      </c>
    </row>
    <row r="120" spans="1:3" x14ac:dyDescent="0.2">
      <c r="A120" s="265" t="s">
        <v>237</v>
      </c>
      <c r="B120" s="266">
        <v>1</v>
      </c>
      <c r="C120" s="267">
        <v>24210</v>
      </c>
    </row>
    <row r="121" spans="1:3" x14ac:dyDescent="0.2">
      <c r="A121" s="262" t="s">
        <v>240</v>
      </c>
      <c r="B121" s="263">
        <v>32</v>
      </c>
      <c r="C121" s="264">
        <v>780267</v>
      </c>
    </row>
    <row r="122" spans="1:3" x14ac:dyDescent="0.2">
      <c r="A122" s="265" t="s">
        <v>239</v>
      </c>
      <c r="B122" s="266">
        <v>19</v>
      </c>
      <c r="C122" s="267">
        <v>455394</v>
      </c>
    </row>
    <row r="123" spans="1:3" x14ac:dyDescent="0.2">
      <c r="A123" s="265" t="s">
        <v>238</v>
      </c>
      <c r="B123" s="266">
        <v>7</v>
      </c>
      <c r="C123" s="267">
        <v>168050</v>
      </c>
    </row>
    <row r="124" spans="1:3" x14ac:dyDescent="0.2">
      <c r="A124" s="265" t="s">
        <v>146</v>
      </c>
      <c r="B124" s="266">
        <v>6</v>
      </c>
      <c r="C124" s="267">
        <v>156823</v>
      </c>
    </row>
    <row r="125" spans="1:3" x14ac:dyDescent="0.2">
      <c r="A125" s="333" t="s">
        <v>59</v>
      </c>
      <c r="B125" s="334"/>
      <c r="C125" s="335"/>
    </row>
    <row r="126" spans="1:3" x14ac:dyDescent="0.2">
      <c r="A126" s="259" t="s">
        <v>383</v>
      </c>
      <c r="B126" s="268">
        <v>320</v>
      </c>
      <c r="C126" s="269">
        <v>7762014</v>
      </c>
    </row>
    <row r="127" spans="1:3" x14ac:dyDescent="0.2">
      <c r="A127" s="251" t="s">
        <v>234</v>
      </c>
      <c r="B127" s="249">
        <v>80</v>
      </c>
      <c r="C127" s="255">
        <v>1940441</v>
      </c>
    </row>
    <row r="128" spans="1:3" x14ac:dyDescent="0.2">
      <c r="A128" s="252" t="s">
        <v>235</v>
      </c>
      <c r="B128" s="249">
        <v>68</v>
      </c>
      <c r="C128" s="255">
        <v>1650701</v>
      </c>
    </row>
    <row r="129" spans="1:3" x14ac:dyDescent="0.2">
      <c r="A129" s="252" t="s">
        <v>239</v>
      </c>
      <c r="B129" s="250">
        <v>49</v>
      </c>
      <c r="C129" s="256">
        <v>1184339</v>
      </c>
    </row>
    <row r="130" spans="1:3" x14ac:dyDescent="0.2">
      <c r="A130" s="252" t="s">
        <v>237</v>
      </c>
      <c r="B130" s="250">
        <v>6</v>
      </c>
      <c r="C130" s="256">
        <v>145255</v>
      </c>
    </row>
    <row r="131" spans="1:3" x14ac:dyDescent="0.2">
      <c r="A131" s="252" t="s">
        <v>238</v>
      </c>
      <c r="B131" s="250">
        <v>3</v>
      </c>
      <c r="C131" s="256">
        <v>77534</v>
      </c>
    </row>
    <row r="132" spans="1:3" x14ac:dyDescent="0.2">
      <c r="A132" s="252" t="s">
        <v>146</v>
      </c>
      <c r="B132" s="250">
        <v>10</v>
      </c>
      <c r="C132" s="256">
        <v>243573</v>
      </c>
    </row>
    <row r="133" spans="1:3" x14ac:dyDescent="0.2">
      <c r="A133" s="251" t="s">
        <v>236</v>
      </c>
      <c r="B133" s="249">
        <v>79</v>
      </c>
      <c r="C133" s="255">
        <v>1912491</v>
      </c>
    </row>
    <row r="134" spans="1:3" x14ac:dyDescent="0.2">
      <c r="A134" s="252" t="s">
        <v>239</v>
      </c>
      <c r="B134" s="250">
        <v>59</v>
      </c>
      <c r="C134" s="256">
        <v>1433214</v>
      </c>
    </row>
    <row r="135" spans="1:3" x14ac:dyDescent="0.2">
      <c r="A135" s="252" t="s">
        <v>237</v>
      </c>
      <c r="B135" s="250">
        <v>5</v>
      </c>
      <c r="C135" s="256">
        <v>121046</v>
      </c>
    </row>
    <row r="136" spans="1:3" x14ac:dyDescent="0.2">
      <c r="A136" s="270" t="s">
        <v>238</v>
      </c>
      <c r="B136" s="280">
        <v>4</v>
      </c>
      <c r="C136" s="281">
        <v>91930</v>
      </c>
    </row>
    <row r="137" spans="1:3" x14ac:dyDescent="0.2">
      <c r="A137" s="270" t="s">
        <v>146</v>
      </c>
      <c r="B137" s="280">
        <v>11</v>
      </c>
      <c r="C137" s="281">
        <v>266301</v>
      </c>
    </row>
    <row r="138" spans="1:3" x14ac:dyDescent="0.2">
      <c r="A138" s="270" t="s">
        <v>240</v>
      </c>
      <c r="B138" s="283">
        <v>93</v>
      </c>
      <c r="C138" s="284">
        <v>2258381</v>
      </c>
    </row>
    <row r="139" spans="1:3" x14ac:dyDescent="0.2">
      <c r="A139" s="270" t="s">
        <v>239</v>
      </c>
      <c r="B139" s="280">
        <v>63</v>
      </c>
      <c r="C139" s="281">
        <v>1513277</v>
      </c>
    </row>
    <row r="140" spans="1:3" x14ac:dyDescent="0.2">
      <c r="A140" s="270" t="s">
        <v>237</v>
      </c>
      <c r="B140" s="280">
        <v>11</v>
      </c>
      <c r="C140" s="281">
        <v>284253</v>
      </c>
    </row>
    <row r="141" spans="1:3" x14ac:dyDescent="0.2">
      <c r="A141" s="270" t="s">
        <v>238</v>
      </c>
      <c r="B141" s="280">
        <v>4</v>
      </c>
      <c r="C141" s="281">
        <v>77534</v>
      </c>
    </row>
    <row r="142" spans="1:3" x14ac:dyDescent="0.2">
      <c r="A142" s="270" t="s">
        <v>146</v>
      </c>
      <c r="B142" s="280">
        <v>15</v>
      </c>
      <c r="C142" s="281">
        <v>383317</v>
      </c>
    </row>
    <row r="143" spans="1:3" x14ac:dyDescent="0.2">
      <c r="A143" s="333" t="s">
        <v>65</v>
      </c>
      <c r="B143" s="334"/>
      <c r="C143" s="335"/>
    </row>
    <row r="144" spans="1:3" x14ac:dyDescent="0.2">
      <c r="A144" s="259" t="s">
        <v>383</v>
      </c>
      <c r="B144" s="268">
        <v>130</v>
      </c>
      <c r="C144" s="269">
        <v>3155802</v>
      </c>
    </row>
    <row r="145" spans="1:3" x14ac:dyDescent="0.2">
      <c r="A145" s="251" t="s">
        <v>234</v>
      </c>
      <c r="B145" s="249">
        <v>31</v>
      </c>
      <c r="C145" s="255">
        <v>728313</v>
      </c>
    </row>
    <row r="146" spans="1:3" x14ac:dyDescent="0.2">
      <c r="A146" s="252" t="s">
        <v>235</v>
      </c>
      <c r="B146" s="249">
        <v>41</v>
      </c>
      <c r="C146" s="255">
        <v>961071</v>
      </c>
    </row>
    <row r="147" spans="1:3" x14ac:dyDescent="0.2">
      <c r="A147" s="252" t="s">
        <v>237</v>
      </c>
      <c r="B147" s="250">
        <v>1</v>
      </c>
      <c r="C147" s="256">
        <v>24210</v>
      </c>
    </row>
    <row r="148" spans="1:3" x14ac:dyDescent="0.2">
      <c r="A148" s="252" t="s">
        <v>238</v>
      </c>
      <c r="B148" s="250">
        <v>14</v>
      </c>
      <c r="C148" s="256">
        <v>338929</v>
      </c>
    </row>
    <row r="149" spans="1:3" x14ac:dyDescent="0.2">
      <c r="A149" s="252" t="s">
        <v>148</v>
      </c>
      <c r="B149" s="250">
        <v>1</v>
      </c>
      <c r="C149" s="256">
        <v>24210</v>
      </c>
    </row>
    <row r="150" spans="1:3" x14ac:dyDescent="0.2">
      <c r="A150" s="252" t="s">
        <v>146</v>
      </c>
      <c r="B150" s="250">
        <v>25</v>
      </c>
      <c r="C150" s="256">
        <v>573722</v>
      </c>
    </row>
    <row r="151" spans="1:3" x14ac:dyDescent="0.2">
      <c r="A151" s="251" t="s">
        <v>236</v>
      </c>
      <c r="B151" s="249">
        <v>31</v>
      </c>
      <c r="C151" s="255">
        <v>738105</v>
      </c>
    </row>
    <row r="152" spans="1:3" x14ac:dyDescent="0.2">
      <c r="A152" s="252" t="s">
        <v>239</v>
      </c>
      <c r="B152" s="250">
        <v>1</v>
      </c>
      <c r="C152" s="256">
        <v>24210</v>
      </c>
    </row>
    <row r="153" spans="1:3" x14ac:dyDescent="0.2">
      <c r="A153" s="252" t="s">
        <v>238</v>
      </c>
      <c r="B153" s="250">
        <v>12</v>
      </c>
      <c r="C153" s="256">
        <v>281229</v>
      </c>
    </row>
    <row r="154" spans="1:3" x14ac:dyDescent="0.2">
      <c r="A154" s="270" t="s">
        <v>148</v>
      </c>
      <c r="B154" s="280">
        <v>2</v>
      </c>
      <c r="C154" s="281">
        <v>48419</v>
      </c>
    </row>
    <row r="155" spans="1:3" x14ac:dyDescent="0.2">
      <c r="A155" s="270" t="s">
        <v>146</v>
      </c>
      <c r="B155" s="280">
        <v>16</v>
      </c>
      <c r="C155" s="281">
        <v>384247</v>
      </c>
    </row>
    <row r="156" spans="1:3" x14ac:dyDescent="0.2">
      <c r="A156" s="270" t="s">
        <v>240</v>
      </c>
      <c r="B156" s="283">
        <v>27</v>
      </c>
      <c r="C156" s="284">
        <v>728313</v>
      </c>
    </row>
    <row r="157" spans="1:3" x14ac:dyDescent="0.2">
      <c r="A157" s="333" t="s">
        <v>71</v>
      </c>
      <c r="B157" s="334"/>
      <c r="C157" s="335"/>
    </row>
    <row r="158" spans="1:3" x14ac:dyDescent="0.2">
      <c r="A158" s="259" t="s">
        <v>383</v>
      </c>
      <c r="B158" s="268">
        <v>280</v>
      </c>
      <c r="C158" s="269">
        <v>7899763</v>
      </c>
    </row>
    <row r="159" spans="1:3" x14ac:dyDescent="0.2">
      <c r="A159" s="251" t="s">
        <v>234</v>
      </c>
      <c r="B159" s="249">
        <v>78</v>
      </c>
      <c r="C159" s="255">
        <v>2205349</v>
      </c>
    </row>
    <row r="160" spans="1:3" x14ac:dyDescent="0.2">
      <c r="A160" s="252" t="s">
        <v>235</v>
      </c>
      <c r="B160" s="249">
        <v>67</v>
      </c>
      <c r="C160" s="255">
        <v>1893568</v>
      </c>
    </row>
    <row r="161" spans="1:3" x14ac:dyDescent="0.2">
      <c r="A161" s="252" t="s">
        <v>239</v>
      </c>
      <c r="B161" s="250">
        <v>43</v>
      </c>
      <c r="C161" s="256">
        <v>1216517</v>
      </c>
    </row>
    <row r="162" spans="1:3" x14ac:dyDescent="0.2">
      <c r="A162" s="252" t="s">
        <v>238</v>
      </c>
      <c r="B162" s="250">
        <v>2</v>
      </c>
      <c r="C162" s="256">
        <v>56922</v>
      </c>
    </row>
    <row r="163" spans="1:3" x14ac:dyDescent="0.2">
      <c r="A163" s="252" t="s">
        <v>146</v>
      </c>
      <c r="B163" s="250">
        <v>22</v>
      </c>
      <c r="C163" s="256">
        <v>620129</v>
      </c>
    </row>
    <row r="164" spans="1:3" x14ac:dyDescent="0.2">
      <c r="A164" s="251" t="s">
        <v>236</v>
      </c>
      <c r="B164" s="249">
        <v>57</v>
      </c>
      <c r="C164" s="255">
        <v>1608961</v>
      </c>
    </row>
    <row r="165" spans="1:3" x14ac:dyDescent="0.2">
      <c r="A165" s="252" t="s">
        <v>239</v>
      </c>
      <c r="B165" s="250">
        <v>35</v>
      </c>
      <c r="C165" s="256">
        <v>986257</v>
      </c>
    </row>
    <row r="166" spans="1:3" x14ac:dyDescent="0.2">
      <c r="A166" s="252" t="s">
        <v>238</v>
      </c>
      <c r="B166" s="250">
        <v>1</v>
      </c>
      <c r="C166" s="256">
        <v>28032</v>
      </c>
    </row>
    <row r="167" spans="1:3" x14ac:dyDescent="0.2">
      <c r="A167" s="252" t="s">
        <v>146</v>
      </c>
      <c r="B167" s="250">
        <v>21</v>
      </c>
      <c r="C167" s="256">
        <v>594672</v>
      </c>
    </row>
    <row r="168" spans="1:3" x14ac:dyDescent="0.2">
      <c r="A168" s="282" t="s">
        <v>240</v>
      </c>
      <c r="B168" s="283">
        <v>78</v>
      </c>
      <c r="C168" s="284">
        <v>2191885</v>
      </c>
    </row>
    <row r="169" spans="1:3" x14ac:dyDescent="0.2">
      <c r="A169" s="270" t="s">
        <v>239</v>
      </c>
      <c r="B169" s="280">
        <v>49</v>
      </c>
      <c r="C169" s="281">
        <v>1380459</v>
      </c>
    </row>
    <row r="170" spans="1:3" x14ac:dyDescent="0.2">
      <c r="A170" s="270" t="s">
        <v>146</v>
      </c>
      <c r="B170" s="280">
        <v>29</v>
      </c>
      <c r="C170" s="281">
        <v>811426</v>
      </c>
    </row>
    <row r="171" spans="1:3" x14ac:dyDescent="0.2">
      <c r="A171" s="333" t="s">
        <v>77</v>
      </c>
      <c r="B171" s="334"/>
      <c r="C171" s="335"/>
    </row>
    <row r="172" spans="1:3" x14ac:dyDescent="0.2">
      <c r="A172" s="259" t="s">
        <v>383</v>
      </c>
      <c r="B172" s="268">
        <v>125</v>
      </c>
      <c r="C172" s="269">
        <v>3031501</v>
      </c>
    </row>
    <row r="173" spans="1:3" x14ac:dyDescent="0.2">
      <c r="A173" s="251" t="s">
        <v>234</v>
      </c>
      <c r="B173" s="249">
        <v>28</v>
      </c>
      <c r="C173" s="255">
        <v>678598</v>
      </c>
    </row>
    <row r="174" spans="1:3" x14ac:dyDescent="0.2">
      <c r="A174" s="252" t="s">
        <v>237</v>
      </c>
      <c r="B174" s="250">
        <v>22</v>
      </c>
      <c r="C174" s="256">
        <v>533343</v>
      </c>
    </row>
    <row r="175" spans="1:3" x14ac:dyDescent="0.2">
      <c r="A175" s="252" t="s">
        <v>146</v>
      </c>
      <c r="B175" s="250">
        <v>6</v>
      </c>
      <c r="C175" s="256">
        <v>145255</v>
      </c>
    </row>
    <row r="176" spans="1:3" x14ac:dyDescent="0.2">
      <c r="A176" s="251" t="s">
        <v>235</v>
      </c>
      <c r="B176" s="249">
        <v>30</v>
      </c>
      <c r="C176" s="255">
        <v>716029</v>
      </c>
    </row>
    <row r="177" spans="1:3" x14ac:dyDescent="0.2">
      <c r="A177" s="252" t="s">
        <v>239</v>
      </c>
      <c r="B177" s="250">
        <v>0</v>
      </c>
      <c r="C177" s="256">
        <v>0</v>
      </c>
    </row>
    <row r="178" spans="1:3" x14ac:dyDescent="0.2">
      <c r="A178" s="252" t="s">
        <v>237</v>
      </c>
      <c r="B178" s="250">
        <v>21</v>
      </c>
      <c r="C178" s="256">
        <v>498146</v>
      </c>
    </row>
    <row r="179" spans="1:3" x14ac:dyDescent="0.2">
      <c r="A179" s="252" t="s">
        <v>146</v>
      </c>
      <c r="B179" s="250">
        <v>9</v>
      </c>
      <c r="C179" s="256">
        <v>217883</v>
      </c>
    </row>
    <row r="180" spans="1:3" x14ac:dyDescent="0.2">
      <c r="A180" s="251" t="s">
        <v>236</v>
      </c>
      <c r="B180" s="249">
        <v>31</v>
      </c>
      <c r="C180" s="255">
        <v>764437</v>
      </c>
    </row>
    <row r="181" spans="1:3" x14ac:dyDescent="0.2">
      <c r="A181" s="252" t="s">
        <v>237</v>
      </c>
      <c r="B181" s="250">
        <v>20</v>
      </c>
      <c r="C181" s="256">
        <v>497394</v>
      </c>
    </row>
    <row r="182" spans="1:3" x14ac:dyDescent="0.2">
      <c r="A182" s="270" t="s">
        <v>238</v>
      </c>
      <c r="B182" s="280">
        <v>2</v>
      </c>
      <c r="C182" s="281">
        <v>49160</v>
      </c>
    </row>
    <row r="183" spans="1:3" x14ac:dyDescent="0.2">
      <c r="A183" s="270" t="s">
        <v>146</v>
      </c>
      <c r="B183" s="280">
        <v>9</v>
      </c>
      <c r="C183" s="281">
        <v>217883</v>
      </c>
    </row>
    <row r="184" spans="1:3" x14ac:dyDescent="0.2">
      <c r="A184" s="282" t="s">
        <v>240</v>
      </c>
      <c r="B184" s="283">
        <v>36</v>
      </c>
      <c r="C184" s="284">
        <v>872437</v>
      </c>
    </row>
    <row r="185" spans="1:3" x14ac:dyDescent="0.2">
      <c r="A185" s="270" t="s">
        <v>239</v>
      </c>
      <c r="B185" s="280">
        <v>10</v>
      </c>
      <c r="C185" s="281">
        <v>192504</v>
      </c>
    </row>
    <row r="186" spans="1:3" x14ac:dyDescent="0.2">
      <c r="A186" s="270" t="s">
        <v>237</v>
      </c>
      <c r="B186" s="280">
        <v>19</v>
      </c>
      <c r="C186" s="281">
        <v>486150</v>
      </c>
    </row>
    <row r="187" spans="1:3" x14ac:dyDescent="0.2">
      <c r="A187" s="270" t="s">
        <v>146</v>
      </c>
      <c r="B187" s="280">
        <v>7</v>
      </c>
      <c r="C187" s="281">
        <v>193783</v>
      </c>
    </row>
    <row r="188" spans="1:3" x14ac:dyDescent="0.2">
      <c r="A188" s="333" t="s">
        <v>79</v>
      </c>
      <c r="B188" s="334"/>
      <c r="C188" s="335"/>
    </row>
    <row r="189" spans="1:3" x14ac:dyDescent="0.2">
      <c r="A189" s="259" t="s">
        <v>383</v>
      </c>
      <c r="B189" s="268">
        <v>105</v>
      </c>
      <c r="C189" s="269">
        <v>2549808</v>
      </c>
    </row>
    <row r="190" spans="1:3" x14ac:dyDescent="0.2">
      <c r="A190" s="251" t="s">
        <v>234</v>
      </c>
      <c r="B190" s="249">
        <v>30</v>
      </c>
      <c r="C190" s="255">
        <v>728563</v>
      </c>
    </row>
    <row r="191" spans="1:3" x14ac:dyDescent="0.2">
      <c r="A191" s="252" t="s">
        <v>239</v>
      </c>
      <c r="B191" s="249">
        <v>2</v>
      </c>
      <c r="C191" s="256">
        <v>36644</v>
      </c>
    </row>
    <row r="192" spans="1:3" x14ac:dyDescent="0.2">
      <c r="A192" s="252" t="s">
        <v>237</v>
      </c>
      <c r="B192" s="250">
        <v>2</v>
      </c>
      <c r="C192" s="256">
        <v>48493</v>
      </c>
    </row>
    <row r="193" spans="1:3" x14ac:dyDescent="0.2">
      <c r="A193" s="252" t="s">
        <v>148</v>
      </c>
      <c r="B193" s="250">
        <v>13</v>
      </c>
      <c r="C193" s="256">
        <v>321333</v>
      </c>
    </row>
    <row r="194" spans="1:3" x14ac:dyDescent="0.2">
      <c r="A194" s="252" t="s">
        <v>146</v>
      </c>
      <c r="B194" s="250">
        <v>13</v>
      </c>
      <c r="C194" s="256">
        <v>322093</v>
      </c>
    </row>
    <row r="195" spans="1:3" x14ac:dyDescent="0.2">
      <c r="A195" s="251" t="s">
        <v>235</v>
      </c>
      <c r="B195" s="249">
        <v>25</v>
      </c>
      <c r="C195" s="255">
        <v>607083</v>
      </c>
    </row>
    <row r="196" spans="1:3" x14ac:dyDescent="0.2">
      <c r="A196" s="251" t="s">
        <v>236</v>
      </c>
      <c r="B196" s="249">
        <v>25</v>
      </c>
      <c r="C196" s="255">
        <v>607083</v>
      </c>
    </row>
    <row r="197" spans="1:3" x14ac:dyDescent="0.2">
      <c r="A197" s="251" t="s">
        <v>240</v>
      </c>
      <c r="B197" s="249">
        <v>25</v>
      </c>
      <c r="C197" s="255">
        <v>607079</v>
      </c>
    </row>
    <row r="198" spans="1:3" x14ac:dyDescent="0.2">
      <c r="A198" s="333" t="s">
        <v>87</v>
      </c>
      <c r="B198" s="334"/>
      <c r="C198" s="335"/>
    </row>
    <row r="199" spans="1:3" x14ac:dyDescent="0.2">
      <c r="A199" s="259" t="s">
        <v>383</v>
      </c>
      <c r="B199" s="268">
        <v>97</v>
      </c>
      <c r="C199" s="269">
        <v>2366122</v>
      </c>
    </row>
    <row r="200" spans="1:3" x14ac:dyDescent="0.2">
      <c r="A200" s="251" t="s">
        <v>234</v>
      </c>
      <c r="B200" s="249">
        <v>31</v>
      </c>
      <c r="C200" s="255">
        <v>731463</v>
      </c>
    </row>
    <row r="201" spans="1:3" x14ac:dyDescent="0.2">
      <c r="A201" s="251" t="s">
        <v>235</v>
      </c>
      <c r="B201" s="249">
        <v>20</v>
      </c>
      <c r="C201" s="255">
        <v>493920</v>
      </c>
    </row>
    <row r="202" spans="1:3" x14ac:dyDescent="0.2">
      <c r="A202" s="252" t="s">
        <v>239</v>
      </c>
      <c r="B202" s="250">
        <v>0</v>
      </c>
      <c r="C202" s="256">
        <v>0</v>
      </c>
    </row>
    <row r="203" spans="1:3" x14ac:dyDescent="0.2">
      <c r="A203" s="252" t="s">
        <v>238</v>
      </c>
      <c r="B203" s="250">
        <v>1</v>
      </c>
      <c r="C203" s="256">
        <v>30240</v>
      </c>
    </row>
    <row r="204" spans="1:3" x14ac:dyDescent="0.2">
      <c r="A204" s="252" t="s">
        <v>146</v>
      </c>
      <c r="B204" s="250">
        <v>19</v>
      </c>
      <c r="C204" s="256">
        <v>463680</v>
      </c>
    </row>
    <row r="205" spans="1:3" x14ac:dyDescent="0.2">
      <c r="A205" s="251" t="s">
        <v>236</v>
      </c>
      <c r="B205" s="249">
        <v>19</v>
      </c>
      <c r="C205" s="255">
        <v>478155</v>
      </c>
    </row>
    <row r="206" spans="1:3" x14ac:dyDescent="0.2">
      <c r="A206" s="252" t="s">
        <v>237</v>
      </c>
      <c r="B206" s="250">
        <v>1</v>
      </c>
      <c r="C206" s="256">
        <v>24210</v>
      </c>
    </row>
    <row r="207" spans="1:3" x14ac:dyDescent="0.2">
      <c r="A207" s="252" t="s">
        <v>238</v>
      </c>
      <c r="B207" s="250">
        <v>0</v>
      </c>
      <c r="C207" s="256">
        <v>0</v>
      </c>
    </row>
    <row r="208" spans="1:3" x14ac:dyDescent="0.2">
      <c r="A208" s="252" t="s">
        <v>148</v>
      </c>
      <c r="B208" s="250">
        <v>2</v>
      </c>
      <c r="C208" s="256">
        <v>48419</v>
      </c>
    </row>
    <row r="209" spans="1:3" x14ac:dyDescent="0.2">
      <c r="A209" s="270" t="s">
        <v>146</v>
      </c>
      <c r="B209" s="280">
        <v>16</v>
      </c>
      <c r="C209" s="281">
        <v>405526</v>
      </c>
    </row>
    <row r="210" spans="1:3" x14ac:dyDescent="0.2">
      <c r="A210" s="282" t="s">
        <v>240</v>
      </c>
      <c r="B210" s="283">
        <v>27</v>
      </c>
      <c r="C210" s="284">
        <v>662584</v>
      </c>
    </row>
    <row r="211" spans="1:3" x14ac:dyDescent="0.2">
      <c r="A211" s="270" t="s">
        <v>239</v>
      </c>
      <c r="B211" s="280">
        <v>1</v>
      </c>
      <c r="C211" s="281">
        <v>24210</v>
      </c>
    </row>
    <row r="212" spans="1:3" x14ac:dyDescent="0.2">
      <c r="A212" s="270" t="s">
        <v>238</v>
      </c>
      <c r="B212" s="280">
        <v>4</v>
      </c>
      <c r="C212" s="281">
        <v>93090</v>
      </c>
    </row>
    <row r="213" spans="1:3" x14ac:dyDescent="0.2">
      <c r="A213" s="270" t="s">
        <v>146</v>
      </c>
      <c r="B213" s="280">
        <v>22</v>
      </c>
      <c r="C213" s="281">
        <v>545284</v>
      </c>
    </row>
    <row r="214" spans="1:3" x14ac:dyDescent="0.2">
      <c r="A214" s="333" t="s">
        <v>89</v>
      </c>
      <c r="B214" s="334"/>
      <c r="C214" s="335"/>
    </row>
    <row r="215" spans="1:3" x14ac:dyDescent="0.2">
      <c r="A215" s="259" t="s">
        <v>383</v>
      </c>
      <c r="B215" s="295">
        <v>45</v>
      </c>
      <c r="C215" s="272">
        <v>1089413</v>
      </c>
    </row>
    <row r="216" spans="1:3" x14ac:dyDescent="0.2">
      <c r="A216" s="259" t="s">
        <v>234</v>
      </c>
      <c r="B216" s="249">
        <v>7</v>
      </c>
      <c r="C216" s="255">
        <v>169465</v>
      </c>
    </row>
    <row r="217" spans="1:3" x14ac:dyDescent="0.2">
      <c r="A217" s="251" t="s">
        <v>235</v>
      </c>
      <c r="B217" s="249">
        <v>12</v>
      </c>
      <c r="C217" s="255">
        <v>285536</v>
      </c>
    </row>
    <row r="218" spans="1:3" x14ac:dyDescent="0.2">
      <c r="A218" s="252" t="s">
        <v>237</v>
      </c>
      <c r="B218" s="249">
        <v>1</v>
      </c>
      <c r="C218" s="256">
        <v>31373</v>
      </c>
    </row>
    <row r="219" spans="1:3" x14ac:dyDescent="0.2">
      <c r="A219" s="252" t="s">
        <v>238</v>
      </c>
      <c r="B219" s="250">
        <v>9</v>
      </c>
      <c r="C219" s="256">
        <v>201298</v>
      </c>
    </row>
    <row r="220" spans="1:3" x14ac:dyDescent="0.2">
      <c r="A220" s="252" t="s">
        <v>146</v>
      </c>
      <c r="B220" s="250">
        <v>2</v>
      </c>
      <c r="C220" s="256">
        <v>52865</v>
      </c>
    </row>
    <row r="221" spans="1:3" x14ac:dyDescent="0.2">
      <c r="A221" s="251" t="s">
        <v>236</v>
      </c>
      <c r="B221" s="250">
        <v>11</v>
      </c>
      <c r="C221" s="255">
        <v>270535</v>
      </c>
    </row>
    <row r="222" spans="1:3" x14ac:dyDescent="0.2">
      <c r="A222" s="252" t="s">
        <v>239</v>
      </c>
      <c r="B222" s="249">
        <v>2</v>
      </c>
      <c r="C222" s="256">
        <v>38481</v>
      </c>
    </row>
    <row r="223" spans="1:3" x14ac:dyDescent="0.2">
      <c r="A223" s="252" t="s">
        <v>237</v>
      </c>
      <c r="B223" s="249">
        <v>1</v>
      </c>
      <c r="C223" s="256">
        <v>7108</v>
      </c>
    </row>
    <row r="224" spans="1:3" x14ac:dyDescent="0.2">
      <c r="A224" s="252" t="s">
        <v>238</v>
      </c>
      <c r="B224" s="249">
        <v>7</v>
      </c>
      <c r="C224" s="256">
        <v>200736</v>
      </c>
    </row>
    <row r="225" spans="1:3" x14ac:dyDescent="0.2">
      <c r="A225" s="252" t="s">
        <v>146</v>
      </c>
      <c r="B225" s="249">
        <v>1</v>
      </c>
      <c r="C225" s="256">
        <v>24210</v>
      </c>
    </row>
    <row r="226" spans="1:3" x14ac:dyDescent="0.2">
      <c r="A226" s="251" t="s">
        <v>240</v>
      </c>
      <c r="B226" s="249">
        <v>15</v>
      </c>
      <c r="C226" s="255">
        <v>363877</v>
      </c>
    </row>
    <row r="227" spans="1:3" x14ac:dyDescent="0.2">
      <c r="A227" s="333" t="s">
        <v>327</v>
      </c>
      <c r="B227" s="334"/>
      <c r="C227" s="335"/>
    </row>
    <row r="228" spans="1:3" x14ac:dyDescent="0.2">
      <c r="A228" s="259" t="s">
        <v>383</v>
      </c>
      <c r="B228" s="295">
        <v>1</v>
      </c>
      <c r="C228" s="272">
        <v>24951</v>
      </c>
    </row>
    <row r="229" spans="1:3" x14ac:dyDescent="0.2">
      <c r="A229" s="259" t="s">
        <v>235</v>
      </c>
      <c r="B229" s="249">
        <v>1</v>
      </c>
      <c r="C229" s="255">
        <v>24951</v>
      </c>
    </row>
    <row r="230" spans="1:3" x14ac:dyDescent="0.2">
      <c r="A230" s="252" t="s">
        <v>238</v>
      </c>
      <c r="B230" s="249">
        <v>1</v>
      </c>
      <c r="C230" s="255">
        <v>24951</v>
      </c>
    </row>
    <row r="231" spans="1:3" x14ac:dyDescent="0.2">
      <c r="A231" s="333" t="s">
        <v>93</v>
      </c>
      <c r="B231" s="334"/>
      <c r="C231" s="335"/>
    </row>
    <row r="232" spans="1:3" x14ac:dyDescent="0.2">
      <c r="A232" s="259" t="s">
        <v>383</v>
      </c>
      <c r="B232" s="268">
        <v>180</v>
      </c>
      <c r="C232" s="269">
        <v>4383076</v>
      </c>
    </row>
    <row r="233" spans="1:3" x14ac:dyDescent="0.2">
      <c r="A233" s="251" t="s">
        <v>234</v>
      </c>
      <c r="B233" s="249">
        <v>47</v>
      </c>
      <c r="C233" s="255">
        <v>1145244</v>
      </c>
    </row>
    <row r="234" spans="1:3" x14ac:dyDescent="0.2">
      <c r="A234" s="251" t="s">
        <v>235</v>
      </c>
      <c r="B234" s="249">
        <v>42</v>
      </c>
      <c r="C234" s="255">
        <v>1025426</v>
      </c>
    </row>
    <row r="235" spans="1:3" x14ac:dyDescent="0.2">
      <c r="A235" s="252" t="s">
        <v>239</v>
      </c>
      <c r="B235" s="250">
        <v>33</v>
      </c>
      <c r="C235" s="256">
        <v>800385</v>
      </c>
    </row>
    <row r="236" spans="1:3" x14ac:dyDescent="0.2">
      <c r="A236" s="252" t="s">
        <v>237</v>
      </c>
      <c r="B236" s="250">
        <v>1</v>
      </c>
      <c r="C236" s="256">
        <v>29143</v>
      </c>
    </row>
    <row r="237" spans="1:3" x14ac:dyDescent="0.2">
      <c r="A237" s="252" t="s">
        <v>238</v>
      </c>
      <c r="B237" s="250">
        <v>1</v>
      </c>
      <c r="C237" s="256">
        <v>24210</v>
      </c>
    </row>
    <row r="238" spans="1:3" x14ac:dyDescent="0.2">
      <c r="A238" s="252" t="s">
        <v>148</v>
      </c>
      <c r="B238" s="250">
        <v>0</v>
      </c>
      <c r="C238" s="256">
        <v>0</v>
      </c>
    </row>
    <row r="239" spans="1:3" x14ac:dyDescent="0.2">
      <c r="A239" s="252" t="s">
        <v>146</v>
      </c>
      <c r="B239" s="250">
        <v>7</v>
      </c>
      <c r="C239" s="256">
        <v>171688</v>
      </c>
    </row>
    <row r="240" spans="1:3" x14ac:dyDescent="0.2">
      <c r="A240" s="251" t="s">
        <v>236</v>
      </c>
      <c r="B240" s="249">
        <v>40</v>
      </c>
      <c r="C240" s="255">
        <v>994700</v>
      </c>
    </row>
    <row r="241" spans="1:3" x14ac:dyDescent="0.2">
      <c r="A241" s="252" t="s">
        <v>239</v>
      </c>
      <c r="B241" s="250">
        <v>35</v>
      </c>
      <c r="C241" s="256">
        <v>869091</v>
      </c>
    </row>
    <row r="242" spans="1:3" x14ac:dyDescent="0.2">
      <c r="A242" s="270" t="s">
        <v>237</v>
      </c>
      <c r="B242" s="280">
        <v>0</v>
      </c>
      <c r="C242" s="281">
        <v>0</v>
      </c>
    </row>
    <row r="243" spans="1:3" x14ac:dyDescent="0.2">
      <c r="A243" s="270" t="s">
        <v>238</v>
      </c>
      <c r="B243" s="283">
        <v>0</v>
      </c>
      <c r="C243" s="284">
        <v>0</v>
      </c>
    </row>
    <row r="244" spans="1:3" x14ac:dyDescent="0.2">
      <c r="A244" s="270" t="s">
        <v>148</v>
      </c>
      <c r="B244" s="280">
        <v>0</v>
      </c>
      <c r="C244" s="281">
        <v>0</v>
      </c>
    </row>
    <row r="245" spans="1:3" x14ac:dyDescent="0.2">
      <c r="A245" s="270" t="s">
        <v>146</v>
      </c>
      <c r="B245" s="280">
        <v>5</v>
      </c>
      <c r="C245" s="281">
        <v>125609</v>
      </c>
    </row>
    <row r="246" spans="1:3" x14ac:dyDescent="0.2">
      <c r="A246" s="282" t="s">
        <v>240</v>
      </c>
      <c r="B246" s="283">
        <v>51</v>
      </c>
      <c r="C246" s="284">
        <v>1217706</v>
      </c>
    </row>
    <row r="247" spans="1:3" x14ac:dyDescent="0.2">
      <c r="A247" s="333" t="s">
        <v>95</v>
      </c>
      <c r="B247" s="334"/>
      <c r="C247" s="335"/>
    </row>
    <row r="248" spans="1:3" x14ac:dyDescent="0.2">
      <c r="A248" s="259" t="s">
        <v>383</v>
      </c>
      <c r="B248" s="268">
        <v>48</v>
      </c>
      <c r="C248" s="269">
        <v>1163521</v>
      </c>
    </row>
    <row r="249" spans="1:3" x14ac:dyDescent="0.2">
      <c r="A249" s="251" t="s">
        <v>234</v>
      </c>
      <c r="B249" s="249">
        <v>15</v>
      </c>
      <c r="C249" s="255">
        <v>363140</v>
      </c>
    </row>
    <row r="250" spans="1:3" x14ac:dyDescent="0.2">
      <c r="A250" s="251" t="s">
        <v>235</v>
      </c>
      <c r="B250" s="249">
        <v>15</v>
      </c>
      <c r="C250" s="255">
        <v>354518</v>
      </c>
    </row>
    <row r="251" spans="1:3" x14ac:dyDescent="0.2">
      <c r="A251" s="252" t="s">
        <v>237</v>
      </c>
      <c r="B251" s="250">
        <v>14</v>
      </c>
      <c r="C251" s="256">
        <v>338929</v>
      </c>
    </row>
    <row r="252" spans="1:3" x14ac:dyDescent="0.2">
      <c r="A252" s="252" t="s">
        <v>146</v>
      </c>
      <c r="B252" s="250">
        <v>1</v>
      </c>
      <c r="C252" s="256">
        <v>15589</v>
      </c>
    </row>
    <row r="253" spans="1:3" x14ac:dyDescent="0.2">
      <c r="A253" s="251" t="s">
        <v>236</v>
      </c>
      <c r="B253" s="249">
        <v>11</v>
      </c>
      <c r="C253" s="255">
        <v>239838</v>
      </c>
    </row>
    <row r="254" spans="1:3" x14ac:dyDescent="0.2">
      <c r="A254" s="252" t="s">
        <v>237</v>
      </c>
      <c r="B254" s="250">
        <v>11</v>
      </c>
      <c r="C254" s="256">
        <v>239838</v>
      </c>
    </row>
    <row r="255" spans="1:3" x14ac:dyDescent="0.2">
      <c r="A255" s="251" t="s">
        <v>240</v>
      </c>
      <c r="B255" s="249">
        <v>7</v>
      </c>
      <c r="C255" s="255">
        <v>206025</v>
      </c>
    </row>
    <row r="256" spans="1:3" x14ac:dyDescent="0.2">
      <c r="A256" s="333" t="s">
        <v>99</v>
      </c>
      <c r="B256" s="334"/>
      <c r="C256" s="335"/>
    </row>
    <row r="257" spans="1:3" x14ac:dyDescent="0.2">
      <c r="A257" s="259" t="s">
        <v>383</v>
      </c>
      <c r="B257" s="268">
        <v>120</v>
      </c>
      <c r="C257" s="269">
        <v>3377347</v>
      </c>
    </row>
    <row r="258" spans="1:3" x14ac:dyDescent="0.2">
      <c r="A258" s="251" t="s">
        <v>234</v>
      </c>
      <c r="B258" s="249">
        <v>38</v>
      </c>
      <c r="C258" s="255">
        <v>1070355</v>
      </c>
    </row>
    <row r="259" spans="1:3" x14ac:dyDescent="0.2">
      <c r="A259" s="251" t="s">
        <v>235</v>
      </c>
      <c r="B259" s="249">
        <v>29</v>
      </c>
      <c r="C259" s="255">
        <v>782866</v>
      </c>
    </row>
    <row r="260" spans="1:3" x14ac:dyDescent="0.2">
      <c r="A260" s="252" t="s">
        <v>239</v>
      </c>
      <c r="B260" s="250">
        <v>24</v>
      </c>
      <c r="C260" s="256">
        <v>673618</v>
      </c>
    </row>
    <row r="261" spans="1:3" x14ac:dyDescent="0.2">
      <c r="A261" s="252" t="s">
        <v>237</v>
      </c>
      <c r="B261" s="250">
        <v>1</v>
      </c>
      <c r="C261" s="256">
        <v>16020</v>
      </c>
    </row>
    <row r="262" spans="1:3" x14ac:dyDescent="0.2">
      <c r="A262" s="252" t="s">
        <v>148</v>
      </c>
      <c r="B262" s="250">
        <v>1</v>
      </c>
      <c r="C262" s="256">
        <v>10572</v>
      </c>
    </row>
    <row r="263" spans="1:3" x14ac:dyDescent="0.2">
      <c r="A263" s="252" t="s">
        <v>146</v>
      </c>
      <c r="B263" s="250">
        <v>3</v>
      </c>
      <c r="C263" s="256">
        <v>82656</v>
      </c>
    </row>
    <row r="264" spans="1:3" x14ac:dyDescent="0.2">
      <c r="A264" s="251" t="s">
        <v>236</v>
      </c>
      <c r="B264" s="249">
        <v>19</v>
      </c>
      <c r="C264" s="255">
        <v>553393</v>
      </c>
    </row>
    <row r="265" spans="1:3" x14ac:dyDescent="0.2">
      <c r="A265" s="252" t="s">
        <v>239</v>
      </c>
      <c r="B265" s="250">
        <v>9</v>
      </c>
      <c r="C265" s="256">
        <v>252285</v>
      </c>
    </row>
    <row r="266" spans="1:3" x14ac:dyDescent="0.2">
      <c r="A266" s="252" t="s">
        <v>237</v>
      </c>
      <c r="B266" s="250">
        <v>1</v>
      </c>
      <c r="C266" s="256">
        <v>28032</v>
      </c>
    </row>
    <row r="267" spans="1:3" x14ac:dyDescent="0.2">
      <c r="A267" s="270" t="s">
        <v>238</v>
      </c>
      <c r="B267" s="280">
        <v>1</v>
      </c>
      <c r="C267" s="281">
        <v>58090</v>
      </c>
    </row>
    <row r="268" spans="1:3" x14ac:dyDescent="0.2">
      <c r="A268" s="270" t="s">
        <v>148</v>
      </c>
      <c r="B268" s="280">
        <v>1</v>
      </c>
      <c r="C268" s="281">
        <v>33211</v>
      </c>
    </row>
    <row r="269" spans="1:3" x14ac:dyDescent="0.2">
      <c r="A269" s="270" t="s">
        <v>146</v>
      </c>
      <c r="B269" s="280">
        <v>7</v>
      </c>
      <c r="C269" s="281">
        <v>181775</v>
      </c>
    </row>
    <row r="270" spans="1:3" x14ac:dyDescent="0.2">
      <c r="A270" s="282" t="s">
        <v>240</v>
      </c>
      <c r="B270" s="283">
        <v>34</v>
      </c>
      <c r="C270" s="284">
        <v>970733</v>
      </c>
    </row>
    <row r="271" spans="1:3" x14ac:dyDescent="0.2">
      <c r="A271" s="333" t="s">
        <v>101</v>
      </c>
      <c r="B271" s="334"/>
      <c r="C271" s="335"/>
    </row>
    <row r="272" spans="1:3" x14ac:dyDescent="0.2">
      <c r="A272" s="259" t="s">
        <v>383</v>
      </c>
      <c r="B272" s="268">
        <v>140</v>
      </c>
      <c r="C272" s="269">
        <v>3402328</v>
      </c>
    </row>
    <row r="273" spans="1:3" x14ac:dyDescent="0.2">
      <c r="A273" s="251" t="s">
        <v>234</v>
      </c>
      <c r="B273" s="249">
        <v>45</v>
      </c>
      <c r="C273" s="255">
        <v>1093860</v>
      </c>
    </row>
    <row r="274" spans="1:3" x14ac:dyDescent="0.2">
      <c r="A274" s="251" t="s">
        <v>235</v>
      </c>
      <c r="B274" s="249">
        <v>28</v>
      </c>
      <c r="C274" s="255">
        <v>680081</v>
      </c>
    </row>
    <row r="275" spans="1:3" x14ac:dyDescent="0.2">
      <c r="A275" s="252" t="s">
        <v>237</v>
      </c>
      <c r="B275" s="250">
        <v>4</v>
      </c>
      <c r="C275" s="256">
        <v>96837</v>
      </c>
    </row>
    <row r="276" spans="1:3" x14ac:dyDescent="0.2">
      <c r="A276" s="252" t="s">
        <v>148</v>
      </c>
      <c r="B276" s="250">
        <v>20</v>
      </c>
      <c r="C276" s="256">
        <v>486407</v>
      </c>
    </row>
    <row r="277" spans="1:3" x14ac:dyDescent="0.2">
      <c r="A277" s="252" t="s">
        <v>146</v>
      </c>
      <c r="B277" s="250">
        <v>4</v>
      </c>
      <c r="C277" s="256">
        <v>96837</v>
      </c>
    </row>
    <row r="278" spans="1:3" x14ac:dyDescent="0.2">
      <c r="A278" s="251" t="s">
        <v>236</v>
      </c>
      <c r="B278" s="249">
        <v>28</v>
      </c>
      <c r="C278" s="255">
        <v>700655</v>
      </c>
    </row>
    <row r="279" spans="1:3" x14ac:dyDescent="0.2">
      <c r="A279" s="252" t="s">
        <v>237</v>
      </c>
      <c r="B279" s="250">
        <v>2</v>
      </c>
      <c r="C279" s="256">
        <v>49160</v>
      </c>
    </row>
    <row r="280" spans="1:3" x14ac:dyDescent="0.2">
      <c r="A280" s="270" t="s">
        <v>148</v>
      </c>
      <c r="B280" s="280">
        <v>19</v>
      </c>
      <c r="C280" s="281">
        <v>461457</v>
      </c>
    </row>
    <row r="281" spans="1:3" x14ac:dyDescent="0.2">
      <c r="A281" s="270" t="s">
        <v>146</v>
      </c>
      <c r="B281" s="280">
        <v>7</v>
      </c>
      <c r="C281" s="281">
        <v>190038</v>
      </c>
    </row>
    <row r="282" spans="1:3" x14ac:dyDescent="0.2">
      <c r="A282" s="282" t="s">
        <v>240</v>
      </c>
      <c r="B282" s="283">
        <v>39</v>
      </c>
      <c r="C282" s="284">
        <v>927732</v>
      </c>
    </row>
    <row r="283" spans="1:3" x14ac:dyDescent="0.2">
      <c r="A283" s="333" t="s">
        <v>105</v>
      </c>
      <c r="B283" s="334"/>
      <c r="C283" s="335"/>
    </row>
    <row r="284" spans="1:3" x14ac:dyDescent="0.2">
      <c r="A284" s="259" t="s">
        <v>383</v>
      </c>
      <c r="B284" s="268">
        <v>90</v>
      </c>
      <c r="C284" s="269">
        <v>2178606</v>
      </c>
    </row>
    <row r="285" spans="1:3" x14ac:dyDescent="0.2">
      <c r="A285" s="251" t="s">
        <v>234</v>
      </c>
      <c r="B285" s="249">
        <v>31</v>
      </c>
      <c r="C285" s="255">
        <v>750487</v>
      </c>
    </row>
    <row r="286" spans="1:3" x14ac:dyDescent="0.2">
      <c r="A286" s="251" t="s">
        <v>235</v>
      </c>
      <c r="B286" s="249">
        <v>18</v>
      </c>
      <c r="C286" s="255">
        <v>460861</v>
      </c>
    </row>
    <row r="287" spans="1:3" x14ac:dyDescent="0.2">
      <c r="A287" s="252" t="s">
        <v>239</v>
      </c>
      <c r="B287" s="250">
        <v>4</v>
      </c>
      <c r="C287" s="256">
        <v>96837</v>
      </c>
    </row>
    <row r="288" spans="1:3" x14ac:dyDescent="0.2">
      <c r="A288" s="252" t="s">
        <v>237</v>
      </c>
      <c r="B288" s="250">
        <v>1</v>
      </c>
      <c r="C288" s="256">
        <v>29640</v>
      </c>
    </row>
    <row r="289" spans="1:3" x14ac:dyDescent="0.2">
      <c r="A289" s="252" t="s">
        <v>148</v>
      </c>
      <c r="B289" s="250">
        <v>13</v>
      </c>
      <c r="C289" s="256">
        <v>334021</v>
      </c>
    </row>
    <row r="290" spans="1:3" x14ac:dyDescent="0.2">
      <c r="A290" s="252" t="s">
        <v>146</v>
      </c>
      <c r="B290" s="250">
        <v>0</v>
      </c>
      <c r="C290" s="256">
        <v>363</v>
      </c>
    </row>
    <row r="291" spans="1:3" x14ac:dyDescent="0.2">
      <c r="A291" s="251" t="s">
        <v>236</v>
      </c>
      <c r="B291" s="249">
        <v>18</v>
      </c>
      <c r="C291" s="255">
        <v>436145</v>
      </c>
    </row>
    <row r="292" spans="1:3" x14ac:dyDescent="0.2">
      <c r="A292" s="252" t="s">
        <v>239</v>
      </c>
      <c r="B292" s="250">
        <v>0</v>
      </c>
      <c r="C292" s="256">
        <v>0</v>
      </c>
    </row>
    <row r="293" spans="1:3" x14ac:dyDescent="0.2">
      <c r="A293" s="252" t="s">
        <v>237</v>
      </c>
      <c r="B293" s="250">
        <v>1</v>
      </c>
      <c r="C293" s="256">
        <v>24210</v>
      </c>
    </row>
    <row r="294" spans="1:3" x14ac:dyDescent="0.2">
      <c r="A294" s="270" t="s">
        <v>148</v>
      </c>
      <c r="B294" s="280">
        <v>16</v>
      </c>
      <c r="C294" s="281">
        <v>388088</v>
      </c>
    </row>
    <row r="295" spans="1:3" x14ac:dyDescent="0.2">
      <c r="A295" s="270" t="s">
        <v>146</v>
      </c>
      <c r="B295" s="280">
        <v>1</v>
      </c>
      <c r="C295" s="281">
        <v>23847</v>
      </c>
    </row>
    <row r="296" spans="1:3" x14ac:dyDescent="0.2">
      <c r="A296" s="282" t="s">
        <v>240</v>
      </c>
      <c r="B296" s="283">
        <v>23</v>
      </c>
      <c r="C296" s="284">
        <v>531113</v>
      </c>
    </row>
    <row r="297" spans="1:3" x14ac:dyDescent="0.2">
      <c r="A297" s="333" t="s">
        <v>107</v>
      </c>
      <c r="B297" s="334"/>
      <c r="C297" s="335"/>
    </row>
    <row r="298" spans="1:3" x14ac:dyDescent="0.2">
      <c r="A298" s="259" t="s">
        <v>383</v>
      </c>
      <c r="B298" s="268">
        <v>47</v>
      </c>
      <c r="C298" s="269">
        <v>1145526</v>
      </c>
    </row>
    <row r="299" spans="1:3" x14ac:dyDescent="0.2">
      <c r="A299" s="251" t="s">
        <v>234</v>
      </c>
      <c r="B299" s="249">
        <v>11</v>
      </c>
      <c r="C299" s="255">
        <v>267043</v>
      </c>
    </row>
    <row r="300" spans="1:3" x14ac:dyDescent="0.2">
      <c r="A300" s="251" t="s">
        <v>235</v>
      </c>
      <c r="B300" s="249">
        <v>11</v>
      </c>
      <c r="C300" s="255">
        <v>255139</v>
      </c>
    </row>
    <row r="301" spans="1:3" x14ac:dyDescent="0.2">
      <c r="A301" s="252" t="s">
        <v>238</v>
      </c>
      <c r="B301" s="250">
        <v>6</v>
      </c>
      <c r="C301" s="256">
        <v>132671</v>
      </c>
    </row>
    <row r="302" spans="1:3" x14ac:dyDescent="0.2">
      <c r="A302" s="252" t="s">
        <v>148</v>
      </c>
      <c r="B302" s="250">
        <v>2</v>
      </c>
      <c r="C302" s="256">
        <v>48464</v>
      </c>
    </row>
    <row r="303" spans="1:3" x14ac:dyDescent="0.2">
      <c r="A303" s="252" t="s">
        <v>146</v>
      </c>
      <c r="B303" s="250">
        <v>3</v>
      </c>
      <c r="C303" s="256">
        <v>74004</v>
      </c>
    </row>
    <row r="304" spans="1:3" x14ac:dyDescent="0.2">
      <c r="A304" s="251" t="s">
        <v>236</v>
      </c>
      <c r="B304" s="249">
        <v>14</v>
      </c>
      <c r="C304" s="255">
        <v>328306</v>
      </c>
    </row>
    <row r="305" spans="1:3" x14ac:dyDescent="0.2">
      <c r="A305" s="251" t="s">
        <v>240</v>
      </c>
      <c r="B305" s="249">
        <v>11</v>
      </c>
      <c r="C305" s="255">
        <v>295038</v>
      </c>
    </row>
    <row r="306" spans="1:3" x14ac:dyDescent="0.2">
      <c r="A306" s="333" t="s">
        <v>109</v>
      </c>
      <c r="B306" s="334"/>
      <c r="C306" s="335"/>
    </row>
    <row r="307" spans="1:3" x14ac:dyDescent="0.2">
      <c r="A307" s="259" t="s">
        <v>383</v>
      </c>
      <c r="B307" s="268">
        <v>50</v>
      </c>
      <c r="C307" s="269">
        <v>1213387</v>
      </c>
    </row>
    <row r="308" spans="1:3" x14ac:dyDescent="0.2">
      <c r="A308" s="251" t="s">
        <v>234</v>
      </c>
      <c r="B308" s="249">
        <v>20</v>
      </c>
      <c r="C308" s="255">
        <v>485668</v>
      </c>
    </row>
    <row r="309" spans="1:3" x14ac:dyDescent="0.2">
      <c r="A309" s="251" t="s">
        <v>235</v>
      </c>
      <c r="B309" s="249">
        <v>11</v>
      </c>
      <c r="C309" s="255">
        <v>266302</v>
      </c>
    </row>
    <row r="310" spans="1:3" x14ac:dyDescent="0.2">
      <c r="A310" s="252" t="s">
        <v>238</v>
      </c>
      <c r="B310" s="250">
        <v>3</v>
      </c>
      <c r="C310" s="256">
        <v>72628</v>
      </c>
    </row>
    <row r="311" spans="1:3" x14ac:dyDescent="0.2">
      <c r="A311" s="252" t="s">
        <v>146</v>
      </c>
      <c r="B311" s="250">
        <v>8</v>
      </c>
      <c r="C311" s="256">
        <v>193674</v>
      </c>
    </row>
    <row r="312" spans="1:3" x14ac:dyDescent="0.2">
      <c r="A312" s="251" t="s">
        <v>236</v>
      </c>
      <c r="B312" s="249">
        <v>7</v>
      </c>
      <c r="C312" s="255">
        <v>169465</v>
      </c>
    </row>
    <row r="313" spans="1:3" x14ac:dyDescent="0.2">
      <c r="A313" s="252" t="s">
        <v>238</v>
      </c>
      <c r="B313" s="250">
        <v>1</v>
      </c>
      <c r="C313" s="256">
        <v>24210</v>
      </c>
    </row>
    <row r="314" spans="1:3" x14ac:dyDescent="0.2">
      <c r="A314" s="252" t="s">
        <v>146</v>
      </c>
      <c r="B314" s="250">
        <v>6</v>
      </c>
      <c r="C314" s="256">
        <v>145255</v>
      </c>
    </row>
    <row r="315" spans="1:3" x14ac:dyDescent="0.2">
      <c r="A315" s="251" t="s">
        <v>240</v>
      </c>
      <c r="B315" s="249">
        <v>12</v>
      </c>
      <c r="C315" s="255">
        <v>291952</v>
      </c>
    </row>
    <row r="316" spans="1:3" x14ac:dyDescent="0.2">
      <c r="A316" s="252" t="s">
        <v>238</v>
      </c>
      <c r="B316" s="250">
        <v>6</v>
      </c>
      <c r="C316" s="256">
        <v>160876</v>
      </c>
    </row>
    <row r="317" spans="1:3" x14ac:dyDescent="0.2">
      <c r="A317" s="270" t="s">
        <v>146</v>
      </c>
      <c r="B317" s="280">
        <v>6</v>
      </c>
      <c r="C317" s="281">
        <v>131076</v>
      </c>
    </row>
    <row r="318" spans="1:3" x14ac:dyDescent="0.2">
      <c r="A318" s="333" t="s">
        <v>111</v>
      </c>
      <c r="B318" s="334"/>
      <c r="C318" s="335"/>
    </row>
    <row r="319" spans="1:3" x14ac:dyDescent="0.2">
      <c r="A319" s="259" t="s">
        <v>383</v>
      </c>
      <c r="B319" s="268">
        <v>240</v>
      </c>
      <c r="C319" s="269">
        <v>5824897</v>
      </c>
    </row>
    <row r="320" spans="1:3" x14ac:dyDescent="0.2">
      <c r="A320" s="251" t="s">
        <v>234</v>
      </c>
      <c r="B320" s="249">
        <v>61</v>
      </c>
      <c r="C320" s="255">
        <v>1455699</v>
      </c>
    </row>
    <row r="321" spans="1:3" x14ac:dyDescent="0.2">
      <c r="A321" s="251" t="s">
        <v>235</v>
      </c>
      <c r="B321" s="249">
        <v>48</v>
      </c>
      <c r="C321" s="255">
        <v>1166152</v>
      </c>
    </row>
    <row r="322" spans="1:3" x14ac:dyDescent="0.2">
      <c r="A322" s="252" t="s">
        <v>239</v>
      </c>
      <c r="B322" s="250">
        <v>2</v>
      </c>
      <c r="C322" s="256">
        <v>48824</v>
      </c>
    </row>
    <row r="323" spans="1:3" x14ac:dyDescent="0.2">
      <c r="A323" s="252" t="s">
        <v>237</v>
      </c>
      <c r="B323" s="250">
        <v>33</v>
      </c>
      <c r="C323" s="256">
        <v>801867</v>
      </c>
    </row>
    <row r="324" spans="1:3" x14ac:dyDescent="0.2">
      <c r="A324" s="252" t="s">
        <v>146</v>
      </c>
      <c r="B324" s="250">
        <v>13</v>
      </c>
      <c r="C324" s="256">
        <v>315461</v>
      </c>
    </row>
    <row r="325" spans="1:3" x14ac:dyDescent="0.2">
      <c r="A325" s="251" t="s">
        <v>236</v>
      </c>
      <c r="B325" s="249">
        <v>55</v>
      </c>
      <c r="C325" s="255">
        <v>1360310</v>
      </c>
    </row>
    <row r="326" spans="1:3" x14ac:dyDescent="0.2">
      <c r="A326" s="252" t="s">
        <v>237</v>
      </c>
      <c r="B326" s="250">
        <v>37</v>
      </c>
      <c r="C326" s="256">
        <v>917313</v>
      </c>
    </row>
    <row r="327" spans="1:3" x14ac:dyDescent="0.2">
      <c r="A327" s="270" t="s">
        <v>146</v>
      </c>
      <c r="B327" s="280">
        <v>18</v>
      </c>
      <c r="C327" s="281">
        <v>442997</v>
      </c>
    </row>
    <row r="328" spans="1:3" x14ac:dyDescent="0.2">
      <c r="A328" s="282" t="s">
        <v>240</v>
      </c>
      <c r="B328" s="283">
        <v>76</v>
      </c>
      <c r="C328" s="284">
        <v>1842736</v>
      </c>
    </row>
    <row r="329" spans="1:3" x14ac:dyDescent="0.2">
      <c r="A329" s="270" t="s">
        <v>237</v>
      </c>
      <c r="B329" s="280">
        <v>56</v>
      </c>
      <c r="C329" s="281">
        <v>1348689</v>
      </c>
    </row>
    <row r="330" spans="1:3" x14ac:dyDescent="0.2">
      <c r="A330" s="270" t="s">
        <v>146</v>
      </c>
      <c r="B330" s="280">
        <v>20</v>
      </c>
      <c r="C330" s="281">
        <v>494047</v>
      </c>
    </row>
  </sheetData>
  <mergeCells count="28">
    <mergeCell ref="A231:C231"/>
    <mergeCell ref="A227:C227"/>
    <mergeCell ref="A247:C247"/>
    <mergeCell ref="A143:C143"/>
    <mergeCell ref="A157:C157"/>
    <mergeCell ref="A171:C171"/>
    <mergeCell ref="A188:C188"/>
    <mergeCell ref="A198:C198"/>
    <mergeCell ref="A214:C214"/>
    <mergeCell ref="A125:C125"/>
    <mergeCell ref="A63:C63"/>
    <mergeCell ref="B1:C1"/>
    <mergeCell ref="A2:C2"/>
    <mergeCell ref="A3:A4"/>
    <mergeCell ref="B3:C3"/>
    <mergeCell ref="A5:C5"/>
    <mergeCell ref="A16:C16"/>
    <mergeCell ref="A32:C32"/>
    <mergeCell ref="A48:C48"/>
    <mergeCell ref="A74:C74"/>
    <mergeCell ref="A95:C95"/>
    <mergeCell ref="A106:C106"/>
    <mergeCell ref="A318:C318"/>
    <mergeCell ref="A256:C256"/>
    <mergeCell ref="A271:C271"/>
    <mergeCell ref="A283:C283"/>
    <mergeCell ref="A297:C297"/>
    <mergeCell ref="A306:C306"/>
  </mergeCells>
  <pageMargins left="0.7" right="0.7" top="0.75" bottom="0.75" header="0.3" footer="0.3"/>
  <pageSetup paperSize="9" scale="99" orientation="portrait" r:id="rId1"/>
  <rowBreaks count="5" manualBreakCount="5">
    <brk id="47" max="16383" man="1"/>
    <brk id="105" max="16383" man="1"/>
    <brk id="156" max="16383" man="1"/>
    <brk id="213" max="16383" man="1"/>
    <brk id="27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zoomScale="172" zoomScaleNormal="100" zoomScaleSheetLayoutView="172" workbookViewId="0">
      <selection activeCell="H4" sqref="H4"/>
    </sheetView>
  </sheetViews>
  <sheetFormatPr defaultRowHeight="15" x14ac:dyDescent="0.25"/>
  <cols>
    <col min="1" max="1" width="8" style="138" customWidth="1"/>
    <col min="2" max="2" width="39.7109375" style="138" customWidth="1"/>
    <col min="3" max="3" width="10.28515625" style="138" customWidth="1"/>
    <col min="4" max="4" width="16" style="293" customWidth="1"/>
    <col min="5" max="5" width="9.140625" style="138"/>
    <col min="6" max="6" width="15.140625" style="138" customWidth="1"/>
    <col min="7" max="7" width="10.5703125" style="138" customWidth="1"/>
    <col min="8" max="8" width="14.140625" style="138" customWidth="1"/>
    <col min="9" max="16384" width="9.140625" style="138"/>
  </cols>
  <sheetData>
    <row r="1" spans="1:8" ht="34.5" customHeight="1" x14ac:dyDescent="0.25">
      <c r="A1"/>
      <c r="B1"/>
      <c r="C1"/>
      <c r="D1" s="68"/>
      <c r="E1" s="329" t="s">
        <v>329</v>
      </c>
      <c r="F1" s="329"/>
      <c r="G1" s="329"/>
      <c r="H1" s="329"/>
    </row>
    <row r="2" spans="1:8" ht="50.25" customHeight="1" x14ac:dyDescent="0.3">
      <c r="B2" s="400" t="s">
        <v>382</v>
      </c>
      <c r="C2" s="400"/>
      <c r="D2" s="400"/>
      <c r="E2" s="400"/>
      <c r="F2" s="400"/>
      <c r="G2" s="400"/>
      <c r="H2" s="400"/>
    </row>
    <row r="3" spans="1:8" ht="30" customHeight="1" x14ac:dyDescent="0.25">
      <c r="A3" s="403" t="s">
        <v>321</v>
      </c>
      <c r="B3" s="403" t="s">
        <v>2</v>
      </c>
      <c r="C3" s="324" t="s">
        <v>222</v>
      </c>
      <c r="D3" s="324"/>
      <c r="E3" s="324" t="s">
        <v>223</v>
      </c>
      <c r="F3" s="324"/>
      <c r="G3" s="324" t="s">
        <v>224</v>
      </c>
      <c r="H3" s="324"/>
    </row>
    <row r="4" spans="1:8" ht="15.75" x14ac:dyDescent="0.25">
      <c r="A4" s="404"/>
      <c r="B4" s="404"/>
      <c r="C4" s="210" t="s">
        <v>225</v>
      </c>
      <c r="D4" s="289" t="s">
        <v>232</v>
      </c>
      <c r="E4" s="209" t="s">
        <v>225</v>
      </c>
      <c r="F4" s="210" t="s">
        <v>232</v>
      </c>
      <c r="G4" s="209" t="s">
        <v>225</v>
      </c>
      <c r="H4" s="210" t="s">
        <v>232</v>
      </c>
    </row>
    <row r="5" spans="1:8" x14ac:dyDescent="0.25">
      <c r="A5" s="213" t="s">
        <v>12</v>
      </c>
      <c r="B5" s="214" t="s">
        <v>13</v>
      </c>
      <c r="C5" s="215">
        <v>5000</v>
      </c>
      <c r="D5" s="290">
        <v>154821162</v>
      </c>
      <c r="E5" s="220">
        <v>200</v>
      </c>
      <c r="F5" s="287">
        <v>6188800</v>
      </c>
      <c r="G5" s="220">
        <f>C5+E5</f>
        <v>5200</v>
      </c>
      <c r="H5" s="287">
        <f>D5+F5</f>
        <v>161009962</v>
      </c>
    </row>
    <row r="6" spans="1:8" s="219" customFormat="1" x14ac:dyDescent="0.25">
      <c r="A6" s="216" t="s">
        <v>322</v>
      </c>
      <c r="B6" s="217" t="s">
        <v>323</v>
      </c>
      <c r="C6" s="218">
        <v>3300</v>
      </c>
      <c r="D6" s="291">
        <v>93121320</v>
      </c>
      <c r="E6" s="221">
        <v>-250</v>
      </c>
      <c r="F6" s="288">
        <v>-7055000</v>
      </c>
      <c r="G6" s="220">
        <f t="shared" ref="G6:G29" si="0">C6+E6</f>
        <v>3050</v>
      </c>
      <c r="H6" s="287">
        <f t="shared" ref="H6:H28" si="1">D6+F6</f>
        <v>86066320</v>
      </c>
    </row>
    <row r="7" spans="1:8" s="219" customFormat="1" ht="17.25" customHeight="1" x14ac:dyDescent="0.25">
      <c r="A7" s="216" t="s">
        <v>324</v>
      </c>
      <c r="B7" s="217" t="s">
        <v>334</v>
      </c>
      <c r="C7" s="218">
        <v>3300</v>
      </c>
      <c r="D7" s="291">
        <v>102301861</v>
      </c>
      <c r="E7" s="221">
        <v>480</v>
      </c>
      <c r="F7" s="288">
        <v>14856000</v>
      </c>
      <c r="G7" s="220">
        <f t="shared" si="0"/>
        <v>3780</v>
      </c>
      <c r="H7" s="287">
        <f t="shared" si="1"/>
        <v>117157861</v>
      </c>
    </row>
    <row r="8" spans="1:8" s="219" customFormat="1" x14ac:dyDescent="0.25">
      <c r="A8" s="216" t="s">
        <v>130</v>
      </c>
      <c r="B8" s="217" t="s">
        <v>325</v>
      </c>
      <c r="C8" s="218">
        <v>1050</v>
      </c>
      <c r="D8" s="291">
        <v>29663142</v>
      </c>
      <c r="E8" s="221">
        <v>-50</v>
      </c>
      <c r="F8" s="288">
        <v>-1412950</v>
      </c>
      <c r="G8" s="220">
        <f t="shared" si="0"/>
        <v>1000</v>
      </c>
      <c r="H8" s="287">
        <f t="shared" si="1"/>
        <v>28250192</v>
      </c>
    </row>
    <row r="9" spans="1:8" s="219" customFormat="1" x14ac:dyDescent="0.25">
      <c r="A9" s="216" t="s">
        <v>42</v>
      </c>
      <c r="B9" s="217" t="s">
        <v>43</v>
      </c>
      <c r="C9" s="218">
        <v>650</v>
      </c>
      <c r="D9" s="291">
        <v>18351870</v>
      </c>
      <c r="E9" s="221">
        <v>-10</v>
      </c>
      <c r="F9" s="288">
        <v>-282780</v>
      </c>
      <c r="G9" s="220">
        <f t="shared" si="0"/>
        <v>640</v>
      </c>
      <c r="H9" s="287">
        <f t="shared" si="1"/>
        <v>18069090</v>
      </c>
    </row>
    <row r="10" spans="1:8" s="219" customFormat="1" x14ac:dyDescent="0.25">
      <c r="A10" s="216" t="s">
        <v>132</v>
      </c>
      <c r="B10" s="217" t="s">
        <v>326</v>
      </c>
      <c r="C10" s="218">
        <v>2000</v>
      </c>
      <c r="D10" s="291">
        <v>61712877</v>
      </c>
      <c r="E10" s="221">
        <v>-140</v>
      </c>
      <c r="F10" s="288">
        <v>-4318440</v>
      </c>
      <c r="G10" s="220">
        <f t="shared" si="0"/>
        <v>1860</v>
      </c>
      <c r="H10" s="287">
        <f t="shared" si="1"/>
        <v>57394437</v>
      </c>
    </row>
    <row r="11" spans="1:8" s="219" customFormat="1" x14ac:dyDescent="0.25">
      <c r="A11" s="216" t="s">
        <v>46</v>
      </c>
      <c r="B11" s="217" t="s">
        <v>47</v>
      </c>
      <c r="C11" s="218">
        <v>60</v>
      </c>
      <c r="D11" s="291">
        <v>1454260</v>
      </c>
      <c r="E11" s="221">
        <v>10</v>
      </c>
      <c r="F11" s="288">
        <v>242580</v>
      </c>
      <c r="G11" s="220">
        <f t="shared" si="0"/>
        <v>70</v>
      </c>
      <c r="H11" s="287">
        <f t="shared" si="1"/>
        <v>1696840</v>
      </c>
    </row>
    <row r="12" spans="1:8" s="219" customFormat="1" x14ac:dyDescent="0.25">
      <c r="A12" s="216" t="s">
        <v>56</v>
      </c>
      <c r="B12" s="217" t="s">
        <v>57</v>
      </c>
      <c r="C12" s="218">
        <v>120</v>
      </c>
      <c r="D12" s="291">
        <v>2924157</v>
      </c>
      <c r="E12" s="221">
        <v>-30</v>
      </c>
      <c r="F12" s="288">
        <v>-730860</v>
      </c>
      <c r="G12" s="220">
        <f t="shared" si="0"/>
        <v>90</v>
      </c>
      <c r="H12" s="287">
        <f t="shared" si="1"/>
        <v>2193297</v>
      </c>
    </row>
    <row r="13" spans="1:8" s="219" customFormat="1" x14ac:dyDescent="0.25">
      <c r="A13" s="216" t="s">
        <v>58</v>
      </c>
      <c r="B13" s="217" t="s">
        <v>59</v>
      </c>
      <c r="C13" s="218">
        <v>370</v>
      </c>
      <c r="D13" s="291">
        <v>8974264</v>
      </c>
      <c r="E13" s="221">
        <v>-50</v>
      </c>
      <c r="F13" s="288">
        <v>-1212250</v>
      </c>
      <c r="G13" s="220">
        <f t="shared" si="0"/>
        <v>320</v>
      </c>
      <c r="H13" s="287">
        <f t="shared" si="1"/>
        <v>7762014</v>
      </c>
    </row>
    <row r="14" spans="1:8" s="219" customFormat="1" x14ac:dyDescent="0.25">
      <c r="A14" s="216" t="s">
        <v>64</v>
      </c>
      <c r="B14" s="217" t="s">
        <v>65</v>
      </c>
      <c r="C14" s="218">
        <v>120</v>
      </c>
      <c r="D14" s="291">
        <v>2913252</v>
      </c>
      <c r="E14" s="221">
        <v>10</v>
      </c>
      <c r="F14" s="288">
        <v>242550</v>
      </c>
      <c r="G14" s="220">
        <f t="shared" si="0"/>
        <v>130</v>
      </c>
      <c r="H14" s="287">
        <f t="shared" si="1"/>
        <v>3155802</v>
      </c>
    </row>
    <row r="15" spans="1:8" s="219" customFormat="1" x14ac:dyDescent="0.25">
      <c r="A15" s="216" t="s">
        <v>70</v>
      </c>
      <c r="B15" s="217" t="s">
        <v>71</v>
      </c>
      <c r="C15" s="218">
        <v>350</v>
      </c>
      <c r="D15" s="291">
        <v>9877753</v>
      </c>
      <c r="E15" s="221">
        <v>-70</v>
      </c>
      <c r="F15" s="288">
        <v>-1977990</v>
      </c>
      <c r="G15" s="220">
        <f t="shared" si="0"/>
        <v>280</v>
      </c>
      <c r="H15" s="287">
        <f t="shared" si="1"/>
        <v>7899763</v>
      </c>
    </row>
    <row r="16" spans="1:8" s="219" customFormat="1" x14ac:dyDescent="0.25">
      <c r="A16" s="216" t="s">
        <v>76</v>
      </c>
      <c r="B16" s="217" t="s">
        <v>77</v>
      </c>
      <c r="C16" s="218">
        <v>140</v>
      </c>
      <c r="D16" s="291">
        <v>3395386</v>
      </c>
      <c r="E16" s="221">
        <v>-15</v>
      </c>
      <c r="F16" s="288">
        <v>-363885</v>
      </c>
      <c r="G16" s="220">
        <f t="shared" si="0"/>
        <v>125</v>
      </c>
      <c r="H16" s="287">
        <f t="shared" si="1"/>
        <v>3031501</v>
      </c>
    </row>
    <row r="17" spans="1:8" s="219" customFormat="1" x14ac:dyDescent="0.25">
      <c r="A17" s="216" t="s">
        <v>78</v>
      </c>
      <c r="B17" s="217" t="s">
        <v>79</v>
      </c>
      <c r="C17" s="218">
        <v>100</v>
      </c>
      <c r="D17" s="291">
        <v>2428328</v>
      </c>
      <c r="E17" s="221">
        <v>5</v>
      </c>
      <c r="F17" s="288">
        <v>121480</v>
      </c>
      <c r="G17" s="220">
        <f t="shared" si="0"/>
        <v>105</v>
      </c>
      <c r="H17" s="287">
        <f t="shared" si="1"/>
        <v>2549808</v>
      </c>
    </row>
    <row r="18" spans="1:8" s="219" customFormat="1" x14ac:dyDescent="0.25">
      <c r="A18" s="216" t="s">
        <v>86</v>
      </c>
      <c r="B18" s="217" t="s">
        <v>87</v>
      </c>
      <c r="C18" s="218">
        <v>120</v>
      </c>
      <c r="D18" s="291">
        <v>2925850</v>
      </c>
      <c r="E18" s="221">
        <v>-23</v>
      </c>
      <c r="F18" s="288">
        <v>-559728</v>
      </c>
      <c r="G18" s="220">
        <f t="shared" si="0"/>
        <v>97</v>
      </c>
      <c r="H18" s="287">
        <f t="shared" si="1"/>
        <v>2366122</v>
      </c>
    </row>
    <row r="19" spans="1:8" s="219" customFormat="1" x14ac:dyDescent="0.25">
      <c r="A19" s="216" t="s">
        <v>88</v>
      </c>
      <c r="B19" s="217" t="s">
        <v>89</v>
      </c>
      <c r="C19" s="218">
        <v>50</v>
      </c>
      <c r="D19" s="291">
        <v>1210458</v>
      </c>
      <c r="E19" s="221">
        <v>-5</v>
      </c>
      <c r="F19" s="288">
        <v>-121045</v>
      </c>
      <c r="G19" s="220">
        <f t="shared" si="0"/>
        <v>45</v>
      </c>
      <c r="H19" s="287">
        <f t="shared" si="1"/>
        <v>1089413</v>
      </c>
    </row>
    <row r="20" spans="1:8" s="219" customFormat="1" x14ac:dyDescent="0.25">
      <c r="A20" s="216">
        <v>560074</v>
      </c>
      <c r="B20" s="217" t="s">
        <v>327</v>
      </c>
      <c r="C20" s="218" t="s">
        <v>381</v>
      </c>
      <c r="D20" s="291" t="s">
        <v>381</v>
      </c>
      <c r="E20" s="221">
        <v>1</v>
      </c>
      <c r="F20" s="288">
        <v>24951</v>
      </c>
      <c r="G20" s="220">
        <v>1</v>
      </c>
      <c r="H20" s="287">
        <v>24951</v>
      </c>
    </row>
    <row r="21" spans="1:8" s="219" customFormat="1" x14ac:dyDescent="0.25">
      <c r="A21" s="216" t="s">
        <v>92</v>
      </c>
      <c r="B21" s="217" t="s">
        <v>93</v>
      </c>
      <c r="C21" s="218">
        <v>200</v>
      </c>
      <c r="D21" s="291">
        <v>4869136</v>
      </c>
      <c r="E21" s="221">
        <v>-20</v>
      </c>
      <c r="F21" s="288">
        <v>-486060</v>
      </c>
      <c r="G21" s="220">
        <f t="shared" si="0"/>
        <v>180</v>
      </c>
      <c r="H21" s="287">
        <f t="shared" si="1"/>
        <v>4383076</v>
      </c>
    </row>
    <row r="22" spans="1:8" s="219" customFormat="1" x14ac:dyDescent="0.25">
      <c r="A22" s="216" t="s">
        <v>94</v>
      </c>
      <c r="B22" s="217" t="s">
        <v>95</v>
      </c>
      <c r="C22" s="218">
        <v>40</v>
      </c>
      <c r="D22" s="291">
        <v>969849</v>
      </c>
      <c r="E22" s="221">
        <v>8</v>
      </c>
      <c r="F22" s="288">
        <v>193672</v>
      </c>
      <c r="G22" s="220">
        <f t="shared" si="0"/>
        <v>48</v>
      </c>
      <c r="H22" s="287">
        <f t="shared" si="1"/>
        <v>1163521</v>
      </c>
    </row>
    <row r="23" spans="1:8" s="219" customFormat="1" x14ac:dyDescent="0.25">
      <c r="A23" s="216" t="s">
        <v>98</v>
      </c>
      <c r="B23" s="217" t="s">
        <v>99</v>
      </c>
      <c r="C23" s="218">
        <v>150</v>
      </c>
      <c r="D23" s="291">
        <v>4220557</v>
      </c>
      <c r="E23" s="221">
        <v>-30</v>
      </c>
      <c r="F23" s="288">
        <v>-843210</v>
      </c>
      <c r="G23" s="220">
        <f t="shared" si="0"/>
        <v>120</v>
      </c>
      <c r="H23" s="287">
        <f t="shared" si="1"/>
        <v>3377347</v>
      </c>
    </row>
    <row r="24" spans="1:8" s="219" customFormat="1" x14ac:dyDescent="0.25">
      <c r="A24" s="216" t="s">
        <v>100</v>
      </c>
      <c r="B24" s="217" t="s">
        <v>101</v>
      </c>
      <c r="C24" s="218">
        <v>160</v>
      </c>
      <c r="D24" s="291">
        <v>3888288</v>
      </c>
      <c r="E24" s="221">
        <v>-20</v>
      </c>
      <c r="F24" s="288">
        <v>-485960</v>
      </c>
      <c r="G24" s="220">
        <f t="shared" si="0"/>
        <v>140</v>
      </c>
      <c r="H24" s="287">
        <f t="shared" si="1"/>
        <v>3402328</v>
      </c>
    </row>
    <row r="25" spans="1:8" s="219" customFormat="1" x14ac:dyDescent="0.25">
      <c r="A25" s="216" t="s">
        <v>104</v>
      </c>
      <c r="B25" s="217" t="s">
        <v>105</v>
      </c>
      <c r="C25" s="218">
        <v>100</v>
      </c>
      <c r="D25" s="291">
        <v>2420916</v>
      </c>
      <c r="E25" s="221">
        <v>-10</v>
      </c>
      <c r="F25" s="288">
        <v>-242310</v>
      </c>
      <c r="G25" s="220">
        <f t="shared" si="0"/>
        <v>90</v>
      </c>
      <c r="H25" s="287">
        <f t="shared" si="1"/>
        <v>2178606</v>
      </c>
    </row>
    <row r="26" spans="1:8" s="219" customFormat="1" x14ac:dyDescent="0.25">
      <c r="A26" s="216" t="s">
        <v>106</v>
      </c>
      <c r="B26" s="217" t="s">
        <v>107</v>
      </c>
      <c r="C26" s="218">
        <v>50</v>
      </c>
      <c r="D26" s="291">
        <v>1218693</v>
      </c>
      <c r="E26" s="221">
        <v>-3</v>
      </c>
      <c r="F26" s="288">
        <v>-73167</v>
      </c>
      <c r="G26" s="220">
        <f t="shared" si="0"/>
        <v>47</v>
      </c>
      <c r="H26" s="287">
        <f t="shared" si="1"/>
        <v>1145526</v>
      </c>
    </row>
    <row r="27" spans="1:8" s="219" customFormat="1" x14ac:dyDescent="0.25">
      <c r="A27" s="216" t="s">
        <v>108</v>
      </c>
      <c r="B27" s="217" t="s">
        <v>109</v>
      </c>
      <c r="C27" s="218">
        <v>70</v>
      </c>
      <c r="D27" s="291">
        <v>1698347</v>
      </c>
      <c r="E27" s="221">
        <v>-20</v>
      </c>
      <c r="F27" s="288">
        <v>-484960</v>
      </c>
      <c r="G27" s="220">
        <f t="shared" si="0"/>
        <v>50</v>
      </c>
      <c r="H27" s="287">
        <f t="shared" si="1"/>
        <v>1213387</v>
      </c>
    </row>
    <row r="28" spans="1:8" s="219" customFormat="1" x14ac:dyDescent="0.25">
      <c r="A28" s="216" t="s">
        <v>110</v>
      </c>
      <c r="B28" s="217" t="s">
        <v>111</v>
      </c>
      <c r="C28" s="218">
        <v>290</v>
      </c>
      <c r="D28" s="291">
        <v>7038947</v>
      </c>
      <c r="E28" s="221">
        <v>-50</v>
      </c>
      <c r="F28" s="288">
        <v>-1214050</v>
      </c>
      <c r="G28" s="220">
        <f t="shared" si="0"/>
        <v>240</v>
      </c>
      <c r="H28" s="287">
        <f t="shared" si="1"/>
        <v>5824897</v>
      </c>
    </row>
    <row r="29" spans="1:8" s="219" customFormat="1" x14ac:dyDescent="0.25">
      <c r="A29" s="401" t="s">
        <v>328</v>
      </c>
      <c r="B29" s="402"/>
      <c r="C29" s="216"/>
      <c r="D29" s="292"/>
      <c r="E29" s="221">
        <v>-82</v>
      </c>
      <c r="F29" s="288">
        <v>5388</v>
      </c>
      <c r="G29" s="220">
        <f t="shared" si="0"/>
        <v>-82</v>
      </c>
      <c r="H29" s="287">
        <f>D29+F29</f>
        <v>5388</v>
      </c>
    </row>
  </sheetData>
  <mergeCells count="8">
    <mergeCell ref="A29:B29"/>
    <mergeCell ref="A3:A4"/>
    <mergeCell ref="B3:B4"/>
    <mergeCell ref="E1:H1"/>
    <mergeCell ref="C3:D3"/>
    <mergeCell ref="E3:F3"/>
    <mergeCell ref="G3:H3"/>
    <mergeCell ref="B2:H2"/>
  </mergeCells>
  <pageMargins left="0.7" right="0.7" top="0.75" bottom="0.75" header="0.3" footer="0.3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view="pageBreakPreview" zoomScale="118" zoomScaleNormal="100" zoomScaleSheetLayoutView="118" workbookViewId="0">
      <selection activeCell="H9" sqref="H9"/>
    </sheetView>
  </sheetViews>
  <sheetFormatPr defaultRowHeight="15" x14ac:dyDescent="0.25"/>
  <cols>
    <col min="1" max="1" width="32.5703125" customWidth="1"/>
    <col min="2" max="2" width="18" customWidth="1"/>
    <col min="3" max="3" width="23.42578125" customWidth="1"/>
  </cols>
  <sheetData>
    <row r="1" spans="1:3" ht="36" customHeight="1" x14ac:dyDescent="0.25">
      <c r="A1" s="87"/>
      <c r="B1" s="322" t="s">
        <v>266</v>
      </c>
      <c r="C1" s="322"/>
    </row>
    <row r="2" spans="1:3" ht="78" customHeight="1" x14ac:dyDescent="0.25">
      <c r="A2" s="323" t="s">
        <v>267</v>
      </c>
      <c r="B2" s="323"/>
      <c r="C2" s="323"/>
    </row>
    <row r="3" spans="1:3" ht="24.75" customHeight="1" x14ac:dyDescent="0.25">
      <c r="A3" s="324"/>
      <c r="B3" s="325" t="s">
        <v>224</v>
      </c>
      <c r="C3" s="325"/>
    </row>
    <row r="4" spans="1:3" x14ac:dyDescent="0.25">
      <c r="A4" s="324"/>
      <c r="B4" s="102" t="s">
        <v>225</v>
      </c>
      <c r="C4" s="102" t="s">
        <v>232</v>
      </c>
    </row>
    <row r="5" spans="1:3" ht="15.75" x14ac:dyDescent="0.25">
      <c r="A5" s="326" t="s">
        <v>242</v>
      </c>
      <c r="B5" s="327"/>
      <c r="C5" s="328"/>
    </row>
    <row r="6" spans="1:3" ht="15.75" x14ac:dyDescent="0.25">
      <c r="A6" s="103" t="s">
        <v>233</v>
      </c>
      <c r="B6" s="104">
        <f>B7+B8+B9+B15</f>
        <v>2258</v>
      </c>
      <c r="C6" s="105">
        <f>C7+C8+C9+C15</f>
        <v>46355000</v>
      </c>
    </row>
    <row r="7" spans="1:3" x14ac:dyDescent="0.25">
      <c r="A7" s="106" t="s">
        <v>234</v>
      </c>
      <c r="B7" s="107">
        <v>579</v>
      </c>
      <c r="C7" s="108">
        <v>11862251</v>
      </c>
    </row>
    <row r="8" spans="1:3" x14ac:dyDescent="0.25">
      <c r="A8" s="106" t="s">
        <v>235</v>
      </c>
      <c r="B8" s="107">
        <v>579</v>
      </c>
      <c r="C8" s="108">
        <v>11862251</v>
      </c>
    </row>
    <row r="9" spans="1:3" x14ac:dyDescent="0.25">
      <c r="A9" s="106" t="s">
        <v>236</v>
      </c>
      <c r="B9" s="107">
        <f>SUM(B10:B14)</f>
        <v>526</v>
      </c>
      <c r="C9" s="108">
        <f>SUM(C10:C14)</f>
        <v>10800845</v>
      </c>
    </row>
    <row r="10" spans="1:3" x14ac:dyDescent="0.25">
      <c r="A10" s="109" t="s">
        <v>237</v>
      </c>
      <c r="B10" s="110">
        <v>428</v>
      </c>
      <c r="C10" s="111">
        <v>8790312</v>
      </c>
    </row>
    <row r="11" spans="1:3" x14ac:dyDescent="0.25">
      <c r="A11" s="109" t="s">
        <v>238</v>
      </c>
      <c r="B11" s="110">
        <v>2</v>
      </c>
      <c r="C11" s="111">
        <v>31035</v>
      </c>
    </row>
    <row r="12" spans="1:3" x14ac:dyDescent="0.25">
      <c r="A12" s="109" t="s">
        <v>148</v>
      </c>
      <c r="B12" s="110">
        <v>3</v>
      </c>
      <c r="C12" s="111">
        <v>66525</v>
      </c>
    </row>
    <row r="13" spans="1:3" x14ac:dyDescent="0.25">
      <c r="A13" s="109" t="s">
        <v>146</v>
      </c>
      <c r="B13" s="110">
        <v>84</v>
      </c>
      <c r="C13" s="111">
        <v>1728888</v>
      </c>
    </row>
    <row r="14" spans="1:3" x14ac:dyDescent="0.25">
      <c r="A14" s="109" t="s">
        <v>239</v>
      </c>
      <c r="B14" s="110">
        <v>9</v>
      </c>
      <c r="C14" s="111">
        <v>184085</v>
      </c>
    </row>
    <row r="15" spans="1:3" x14ac:dyDescent="0.25">
      <c r="A15" s="106" t="s">
        <v>240</v>
      </c>
      <c r="B15" s="107">
        <v>574</v>
      </c>
      <c r="C15" s="108">
        <v>11829653</v>
      </c>
    </row>
    <row r="16" spans="1:3" ht="15.75" x14ac:dyDescent="0.25">
      <c r="A16" s="326" t="s">
        <v>243</v>
      </c>
      <c r="B16" s="327"/>
      <c r="C16" s="328"/>
    </row>
    <row r="17" spans="1:3" ht="15.75" x14ac:dyDescent="0.25">
      <c r="A17" s="103" t="s">
        <v>233</v>
      </c>
      <c r="B17" s="104">
        <f>B18+B19+B20+B25</f>
        <v>1826</v>
      </c>
      <c r="C17" s="105">
        <f>C18+C19+C20+C25</f>
        <v>37539000</v>
      </c>
    </row>
    <row r="18" spans="1:3" x14ac:dyDescent="0.25">
      <c r="A18" s="106" t="s">
        <v>234</v>
      </c>
      <c r="B18" s="107">
        <v>470</v>
      </c>
      <c r="C18" s="108">
        <v>9634750</v>
      </c>
    </row>
    <row r="19" spans="1:3" x14ac:dyDescent="0.25">
      <c r="A19" s="106" t="s">
        <v>235</v>
      </c>
      <c r="B19" s="107">
        <v>470</v>
      </c>
      <c r="C19" s="108">
        <v>9634750</v>
      </c>
    </row>
    <row r="20" spans="1:3" x14ac:dyDescent="0.25">
      <c r="A20" s="106" t="s">
        <v>236</v>
      </c>
      <c r="B20" s="107">
        <f>SUM(B21:B24)</f>
        <v>421</v>
      </c>
      <c r="C20" s="108">
        <f>SUM(C21:C24)</f>
        <v>8634750</v>
      </c>
    </row>
    <row r="21" spans="1:3" x14ac:dyDescent="0.25">
      <c r="A21" s="109" t="s">
        <v>237</v>
      </c>
      <c r="B21" s="110">
        <v>332</v>
      </c>
      <c r="C21" s="111">
        <v>6808454</v>
      </c>
    </row>
    <row r="22" spans="1:3" x14ac:dyDescent="0.25">
      <c r="A22" s="109" t="s">
        <v>238</v>
      </c>
      <c r="B22" s="110">
        <v>5</v>
      </c>
      <c r="C22" s="111">
        <v>106301</v>
      </c>
    </row>
    <row r="23" spans="1:3" x14ac:dyDescent="0.25">
      <c r="A23" s="109" t="s">
        <v>146</v>
      </c>
      <c r="B23" s="110">
        <v>76</v>
      </c>
      <c r="C23" s="111">
        <v>1566174</v>
      </c>
    </row>
    <row r="24" spans="1:3" x14ac:dyDescent="0.25">
      <c r="A24" s="109" t="s">
        <v>239</v>
      </c>
      <c r="B24" s="110">
        <v>8</v>
      </c>
      <c r="C24" s="111">
        <v>153821</v>
      </c>
    </row>
    <row r="25" spans="1:3" x14ac:dyDescent="0.25">
      <c r="A25" s="106" t="s">
        <v>240</v>
      </c>
      <c r="B25" s="107">
        <v>465</v>
      </c>
      <c r="C25" s="108">
        <v>9634750</v>
      </c>
    </row>
    <row r="26" spans="1:3" ht="15.75" x14ac:dyDescent="0.25">
      <c r="A26" s="326" t="s">
        <v>244</v>
      </c>
      <c r="B26" s="327"/>
      <c r="C26" s="328"/>
    </row>
    <row r="27" spans="1:3" ht="15.75" x14ac:dyDescent="0.25">
      <c r="A27" s="103" t="s">
        <v>233</v>
      </c>
      <c r="B27" s="104">
        <f>B28+B29+B30+B36</f>
        <v>3205</v>
      </c>
      <c r="C27" s="105">
        <f>C28+C29+C30+C36</f>
        <v>77390000</v>
      </c>
    </row>
    <row r="28" spans="1:3" x14ac:dyDescent="0.25">
      <c r="A28" s="106" t="s">
        <v>234</v>
      </c>
      <c r="B28" s="107">
        <v>824</v>
      </c>
      <c r="C28" s="108">
        <v>19847501</v>
      </c>
    </row>
    <row r="29" spans="1:3" x14ac:dyDescent="0.25">
      <c r="A29" s="106" t="s">
        <v>235</v>
      </c>
      <c r="B29" s="107">
        <v>824</v>
      </c>
      <c r="C29" s="108">
        <v>19847501</v>
      </c>
    </row>
    <row r="30" spans="1:3" x14ac:dyDescent="0.25">
      <c r="A30" s="106" t="s">
        <v>236</v>
      </c>
      <c r="B30" s="107">
        <f>SUM(B31:B35)</f>
        <v>735</v>
      </c>
      <c r="C30" s="108">
        <f>SUM(C31:C35)</f>
        <v>17847501</v>
      </c>
    </row>
    <row r="31" spans="1:3" x14ac:dyDescent="0.25">
      <c r="A31" s="109" t="s">
        <v>237</v>
      </c>
      <c r="B31" s="110">
        <v>530</v>
      </c>
      <c r="C31" s="111">
        <v>12916413</v>
      </c>
    </row>
    <row r="32" spans="1:3" x14ac:dyDescent="0.25">
      <c r="A32" s="109" t="s">
        <v>238</v>
      </c>
      <c r="B32" s="110">
        <v>2</v>
      </c>
      <c r="C32" s="111">
        <v>40430</v>
      </c>
    </row>
    <row r="33" spans="1:3" x14ac:dyDescent="0.25">
      <c r="A33" s="109" t="s">
        <v>148</v>
      </c>
      <c r="B33" s="110">
        <v>1</v>
      </c>
      <c r="C33" s="111">
        <v>31104</v>
      </c>
    </row>
    <row r="34" spans="1:3" x14ac:dyDescent="0.25">
      <c r="A34" s="109" t="s">
        <v>146</v>
      </c>
      <c r="B34" s="110">
        <v>196</v>
      </c>
      <c r="C34" s="111">
        <v>4714481</v>
      </c>
    </row>
    <row r="35" spans="1:3" x14ac:dyDescent="0.25">
      <c r="A35" s="109" t="s">
        <v>239</v>
      </c>
      <c r="B35" s="110">
        <v>6</v>
      </c>
      <c r="C35" s="111">
        <v>145073</v>
      </c>
    </row>
    <row r="36" spans="1:3" x14ac:dyDescent="0.25">
      <c r="A36" s="106" t="s">
        <v>240</v>
      </c>
      <c r="B36" s="107">
        <v>822</v>
      </c>
      <c r="C36" s="108">
        <v>19847497</v>
      </c>
    </row>
    <row r="37" spans="1:3" ht="15.75" x14ac:dyDescent="0.25">
      <c r="A37" s="326" t="s">
        <v>245</v>
      </c>
      <c r="B37" s="327"/>
      <c r="C37" s="328"/>
    </row>
    <row r="38" spans="1:3" ht="15.75" x14ac:dyDescent="0.25">
      <c r="A38" s="103" t="s">
        <v>268</v>
      </c>
      <c r="B38" s="104">
        <f>B39+B40+B41+B46</f>
        <v>579</v>
      </c>
      <c r="C38" s="105">
        <f>C39+C40+C41+C46</f>
        <v>17901000</v>
      </c>
    </row>
    <row r="39" spans="1:3" x14ac:dyDescent="0.25">
      <c r="A39" s="106" t="s">
        <v>234</v>
      </c>
      <c r="B39" s="107">
        <v>113</v>
      </c>
      <c r="C39" s="108">
        <v>3474507</v>
      </c>
    </row>
    <row r="40" spans="1:3" x14ac:dyDescent="0.25">
      <c r="A40" s="106" t="s">
        <v>235</v>
      </c>
      <c r="B40" s="107">
        <v>112</v>
      </c>
      <c r="C40" s="108">
        <v>3444166</v>
      </c>
    </row>
    <row r="41" spans="1:3" x14ac:dyDescent="0.25">
      <c r="A41" s="106" t="s">
        <v>236</v>
      </c>
      <c r="B41" s="107">
        <f>SUM(B42:B45)</f>
        <v>245</v>
      </c>
      <c r="C41" s="108">
        <f>SUM(C42:C45)</f>
        <v>7538166</v>
      </c>
    </row>
    <row r="42" spans="1:3" x14ac:dyDescent="0.25">
      <c r="A42" s="109" t="s">
        <v>237</v>
      </c>
      <c r="B42" s="110">
        <v>143</v>
      </c>
      <c r="C42" s="111">
        <v>5042116</v>
      </c>
    </row>
    <row r="43" spans="1:3" x14ac:dyDescent="0.25">
      <c r="A43" s="109" t="s">
        <v>238</v>
      </c>
      <c r="B43" s="110">
        <v>19</v>
      </c>
      <c r="C43" s="111">
        <v>353819</v>
      </c>
    </row>
    <row r="44" spans="1:3" x14ac:dyDescent="0.25">
      <c r="A44" s="109" t="s">
        <v>146</v>
      </c>
      <c r="B44" s="110">
        <v>49</v>
      </c>
      <c r="C44" s="111">
        <v>1121450</v>
      </c>
    </row>
    <row r="45" spans="1:3" x14ac:dyDescent="0.25">
      <c r="A45" s="109" t="s">
        <v>239</v>
      </c>
      <c r="B45" s="110">
        <v>34</v>
      </c>
      <c r="C45" s="111">
        <v>1020781</v>
      </c>
    </row>
    <row r="46" spans="1:3" x14ac:dyDescent="0.25">
      <c r="A46" s="106" t="s">
        <v>240</v>
      </c>
      <c r="B46" s="107">
        <v>109</v>
      </c>
      <c r="C46" s="108">
        <v>3444161</v>
      </c>
    </row>
  </sheetData>
  <mergeCells count="8">
    <mergeCell ref="A26:C26"/>
    <mergeCell ref="A37:C37"/>
    <mergeCell ref="B1:C1"/>
    <mergeCell ref="A2:C2"/>
    <mergeCell ref="A3:A4"/>
    <mergeCell ref="B3:C3"/>
    <mergeCell ref="A5:C5"/>
    <mergeCell ref="A16:C16"/>
  </mergeCells>
  <pageMargins left="0.7" right="0.7" top="0.75" bottom="0.75" header="0.3" footer="0.3"/>
  <pageSetup paperSize="9" orientation="portrait" r:id="rId1"/>
  <rowBreaks count="1" manualBreakCount="1">
    <brk id="3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"/>
  <sheetViews>
    <sheetView view="pageBreakPreview" zoomScale="136" zoomScaleNormal="100" zoomScaleSheetLayoutView="136" workbookViewId="0">
      <selection activeCell="E5" sqref="E5:E8"/>
    </sheetView>
  </sheetViews>
  <sheetFormatPr defaultRowHeight="12.75" x14ac:dyDescent="0.2"/>
  <cols>
    <col min="1" max="1" width="38.42578125" style="89" customWidth="1"/>
    <col min="2" max="2" width="20.5703125" style="89" bestFit="1" customWidth="1"/>
    <col min="3" max="3" width="6.85546875" style="89" bestFit="1" customWidth="1"/>
    <col min="4" max="4" width="13.28515625" style="89" bestFit="1" customWidth="1"/>
    <col min="5" max="5" width="5.140625" style="89" bestFit="1" customWidth="1"/>
    <col min="6" max="6" width="12" style="89" customWidth="1"/>
    <col min="7" max="7" width="7" style="89" bestFit="1" customWidth="1"/>
    <col min="8" max="8" width="13.7109375" style="89" bestFit="1" customWidth="1"/>
    <col min="9" max="9" width="4.42578125" style="89" customWidth="1"/>
    <col min="10" max="11" width="9.140625" style="89"/>
    <col min="12" max="12" width="9.140625" style="89" bestFit="1" customWidth="1"/>
    <col min="13" max="16384" width="9.140625" style="89"/>
  </cols>
  <sheetData>
    <row r="1" spans="1:254" ht="44.25" customHeight="1" x14ac:dyDescent="0.2">
      <c r="E1" s="329" t="s">
        <v>260</v>
      </c>
      <c r="F1" s="329"/>
      <c r="G1" s="329"/>
      <c r="H1" s="329"/>
    </row>
    <row r="2" spans="1:254" ht="69" customHeight="1" x14ac:dyDescent="0.2">
      <c r="A2" s="405" t="s">
        <v>246</v>
      </c>
      <c r="B2" s="405"/>
      <c r="C2" s="405"/>
      <c r="D2" s="405"/>
      <c r="E2" s="405"/>
      <c r="F2" s="405"/>
      <c r="G2" s="405"/>
      <c r="H2" s="405"/>
      <c r="I2" s="90"/>
    </row>
    <row r="3" spans="1:254" ht="15.75" x14ac:dyDescent="0.2">
      <c r="A3" s="324" t="s">
        <v>221</v>
      </c>
      <c r="B3" s="332" t="s">
        <v>241</v>
      </c>
      <c r="C3" s="324" t="s">
        <v>222</v>
      </c>
      <c r="D3" s="324"/>
      <c r="E3" s="324" t="s">
        <v>223</v>
      </c>
      <c r="F3" s="324"/>
      <c r="G3" s="324" t="s">
        <v>224</v>
      </c>
      <c r="H3" s="324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  <c r="GH3" s="91"/>
      <c r="GI3" s="91"/>
      <c r="GJ3" s="91"/>
      <c r="GK3" s="91"/>
      <c r="GL3" s="91"/>
      <c r="GM3" s="91"/>
      <c r="GN3" s="91"/>
      <c r="GO3" s="91"/>
      <c r="GP3" s="91"/>
      <c r="GQ3" s="91"/>
      <c r="GR3" s="91"/>
      <c r="GS3" s="91"/>
      <c r="GT3" s="91"/>
      <c r="GU3" s="91"/>
      <c r="GV3" s="91"/>
      <c r="GW3" s="91"/>
      <c r="GX3" s="91"/>
      <c r="GY3" s="91"/>
      <c r="GZ3" s="91"/>
      <c r="HA3" s="91"/>
      <c r="HB3" s="91"/>
      <c r="HC3" s="91"/>
      <c r="HD3" s="91"/>
      <c r="HE3" s="91"/>
      <c r="HF3" s="91"/>
      <c r="HG3" s="91"/>
      <c r="HH3" s="91"/>
      <c r="HI3" s="91"/>
      <c r="HJ3" s="91"/>
      <c r="HK3" s="91"/>
      <c r="HL3" s="91"/>
      <c r="HM3" s="91"/>
      <c r="HN3" s="91"/>
      <c r="HO3" s="91"/>
      <c r="HP3" s="91"/>
      <c r="HQ3" s="91"/>
      <c r="HR3" s="91"/>
      <c r="HS3" s="91"/>
      <c r="HT3" s="91"/>
      <c r="HU3" s="91"/>
      <c r="HV3" s="91"/>
      <c r="HW3" s="91"/>
      <c r="HX3" s="91"/>
      <c r="HY3" s="91"/>
      <c r="HZ3" s="91"/>
      <c r="IA3" s="91"/>
      <c r="IB3" s="91"/>
      <c r="IC3" s="91"/>
      <c r="ID3" s="91"/>
      <c r="IE3" s="91"/>
      <c r="IF3" s="91"/>
      <c r="IG3" s="91"/>
      <c r="IH3" s="91"/>
      <c r="II3" s="91"/>
      <c r="IJ3" s="91"/>
      <c r="IK3" s="91"/>
      <c r="IL3" s="91"/>
      <c r="IM3" s="91"/>
      <c r="IN3" s="91"/>
      <c r="IO3" s="91"/>
      <c r="IP3" s="91"/>
      <c r="IQ3" s="91"/>
      <c r="IR3" s="91"/>
      <c r="IS3" s="91"/>
      <c r="IT3" s="91"/>
    </row>
    <row r="4" spans="1:254" ht="15.75" x14ac:dyDescent="0.2">
      <c r="A4" s="324"/>
      <c r="B4" s="332"/>
      <c r="C4" s="92" t="s">
        <v>225</v>
      </c>
      <c r="D4" s="92" t="s">
        <v>232</v>
      </c>
      <c r="E4" s="112" t="s">
        <v>225</v>
      </c>
      <c r="F4" s="92" t="s">
        <v>232</v>
      </c>
      <c r="G4" s="112" t="s">
        <v>225</v>
      </c>
      <c r="H4" s="92" t="s">
        <v>232</v>
      </c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W4" s="91"/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1"/>
      <c r="II4" s="91"/>
      <c r="IJ4" s="91"/>
      <c r="IK4" s="91"/>
      <c r="IL4" s="91"/>
      <c r="IM4" s="91"/>
      <c r="IN4" s="91"/>
      <c r="IO4" s="91"/>
      <c r="IP4" s="91"/>
      <c r="IQ4" s="91"/>
      <c r="IR4" s="91"/>
      <c r="IS4" s="91"/>
      <c r="IT4" s="91"/>
    </row>
    <row r="5" spans="1:254" ht="18" x14ac:dyDescent="0.25">
      <c r="A5" s="116" t="s">
        <v>242</v>
      </c>
      <c r="B5" s="112" t="s">
        <v>226</v>
      </c>
      <c r="C5" s="120">
        <v>2311</v>
      </c>
      <c r="D5" s="123">
        <v>47449000</v>
      </c>
      <c r="E5" s="98">
        <v>-53</v>
      </c>
      <c r="F5" s="98">
        <v>-1094000</v>
      </c>
      <c r="G5" s="95">
        <f>C5+E5</f>
        <v>2258</v>
      </c>
      <c r="H5" s="95">
        <f t="shared" ref="G5:H8" si="0">D5+F5</f>
        <v>46355000</v>
      </c>
      <c r="L5" s="100"/>
    </row>
    <row r="6" spans="1:254" ht="18" x14ac:dyDescent="0.25">
      <c r="A6" s="116" t="s">
        <v>243</v>
      </c>
      <c r="B6" s="112" t="s">
        <v>226</v>
      </c>
      <c r="C6" s="121">
        <v>1875</v>
      </c>
      <c r="D6" s="123">
        <v>38539000</v>
      </c>
      <c r="E6" s="98">
        <v>-49</v>
      </c>
      <c r="F6" s="98">
        <v>-1000000</v>
      </c>
      <c r="G6" s="95">
        <f t="shared" ref="G6" si="1">C6+E6</f>
        <v>1826</v>
      </c>
      <c r="H6" s="95">
        <f t="shared" si="0"/>
        <v>37539000</v>
      </c>
      <c r="L6" s="100"/>
    </row>
    <row r="7" spans="1:254" ht="39" customHeight="1" x14ac:dyDescent="0.25">
      <c r="A7" s="116" t="s">
        <v>244</v>
      </c>
      <c r="B7" s="112" t="s">
        <v>226</v>
      </c>
      <c r="C7" s="122">
        <v>3294</v>
      </c>
      <c r="D7" s="123">
        <v>79390000</v>
      </c>
      <c r="E7" s="98">
        <v>-89</v>
      </c>
      <c r="F7" s="98">
        <v>-2000000</v>
      </c>
      <c r="G7" s="95">
        <f t="shared" si="0"/>
        <v>3205</v>
      </c>
      <c r="H7" s="95">
        <f t="shared" si="0"/>
        <v>77390000</v>
      </c>
      <c r="L7" s="100"/>
    </row>
    <row r="8" spans="1:254" ht="31.5" x14ac:dyDescent="0.25">
      <c r="A8" s="116" t="s">
        <v>245</v>
      </c>
      <c r="B8" s="112" t="s">
        <v>262</v>
      </c>
      <c r="C8" s="122">
        <v>446</v>
      </c>
      <c r="D8" s="123">
        <v>13807000</v>
      </c>
      <c r="E8" s="98">
        <v>133</v>
      </c>
      <c r="F8" s="98">
        <f>-F5-F6-F7</f>
        <v>4094000</v>
      </c>
      <c r="G8" s="95">
        <f t="shared" si="0"/>
        <v>579</v>
      </c>
      <c r="H8" s="95">
        <f t="shared" si="0"/>
        <v>17901000</v>
      </c>
      <c r="L8" s="100"/>
    </row>
    <row r="9" spans="1:254" ht="15.75" x14ac:dyDescent="0.25">
      <c r="A9" s="117" t="s">
        <v>4</v>
      </c>
      <c r="B9" s="118"/>
      <c r="C9" s="98"/>
      <c r="D9" s="98"/>
      <c r="E9" s="98">
        <f>SUM(E5:E8)</f>
        <v>-58</v>
      </c>
      <c r="F9" s="98">
        <f>SUM(F5:F8)</f>
        <v>0</v>
      </c>
      <c r="G9" s="119"/>
      <c r="H9" s="119"/>
    </row>
    <row r="10" spans="1:254" x14ac:dyDescent="0.2">
      <c r="A10" s="91"/>
    </row>
  </sheetData>
  <mergeCells count="7">
    <mergeCell ref="A2:H2"/>
    <mergeCell ref="E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66" zoomScaleNormal="100" zoomScaleSheetLayoutView="166" workbookViewId="0">
      <selection activeCell="B1" sqref="B1:C1"/>
    </sheetView>
  </sheetViews>
  <sheetFormatPr defaultRowHeight="15" x14ac:dyDescent="0.25"/>
  <cols>
    <col min="1" max="1" width="32.5703125" customWidth="1"/>
    <col min="2" max="2" width="17" customWidth="1"/>
    <col min="3" max="3" width="23.42578125" customWidth="1"/>
  </cols>
  <sheetData>
    <row r="1" spans="1:3" ht="36" customHeight="1" x14ac:dyDescent="0.25">
      <c r="A1" s="87"/>
      <c r="B1" s="322" t="s">
        <v>259</v>
      </c>
      <c r="C1" s="322"/>
    </row>
    <row r="2" spans="1:3" ht="78" customHeight="1" x14ac:dyDescent="0.25">
      <c r="A2" s="405" t="s">
        <v>231</v>
      </c>
      <c r="B2" s="405"/>
      <c r="C2" s="405"/>
    </row>
    <row r="3" spans="1:3" ht="24.75" customHeight="1" x14ac:dyDescent="0.25">
      <c r="A3" s="324"/>
      <c r="B3" s="325" t="s">
        <v>224</v>
      </c>
      <c r="C3" s="325"/>
    </row>
    <row r="4" spans="1:3" x14ac:dyDescent="0.25">
      <c r="A4" s="324"/>
      <c r="B4" s="102" t="s">
        <v>225</v>
      </c>
      <c r="C4" s="102" t="s">
        <v>232</v>
      </c>
    </row>
    <row r="5" spans="1:3" ht="15.75" x14ac:dyDescent="0.25">
      <c r="A5" s="103" t="s">
        <v>233</v>
      </c>
      <c r="B5" s="104">
        <f>B6+B7+B8+B14</f>
        <v>5350</v>
      </c>
      <c r="C5" s="105">
        <f>C6+C7+C8+C14</f>
        <v>97048000</v>
      </c>
    </row>
    <row r="6" spans="1:3" x14ac:dyDescent="0.25">
      <c r="A6" s="106" t="s">
        <v>234</v>
      </c>
      <c r="B6" s="107">
        <v>1339</v>
      </c>
      <c r="C6" s="108">
        <v>24262001</v>
      </c>
    </row>
    <row r="7" spans="1:3" x14ac:dyDescent="0.25">
      <c r="A7" s="106" t="s">
        <v>235</v>
      </c>
      <c r="B7" s="107">
        <v>1339</v>
      </c>
      <c r="C7" s="108">
        <v>24262001</v>
      </c>
    </row>
    <row r="8" spans="1:3" x14ac:dyDescent="0.25">
      <c r="A8" s="106" t="s">
        <v>236</v>
      </c>
      <c r="B8" s="107">
        <f>SUM(B9:B13)</f>
        <v>1339</v>
      </c>
      <c r="C8" s="108">
        <f>SUM(C9:C13)</f>
        <v>27262001</v>
      </c>
    </row>
    <row r="9" spans="1:3" x14ac:dyDescent="0.25">
      <c r="A9" s="109" t="s">
        <v>237</v>
      </c>
      <c r="B9" s="110">
        <v>164</v>
      </c>
      <c r="C9" s="111">
        <v>3375219</v>
      </c>
    </row>
    <row r="10" spans="1:3" x14ac:dyDescent="0.25">
      <c r="A10" s="109" t="s">
        <v>238</v>
      </c>
      <c r="B10" s="110">
        <v>111</v>
      </c>
      <c r="C10" s="111">
        <v>2331890</v>
      </c>
    </row>
    <row r="11" spans="1:3" x14ac:dyDescent="0.25">
      <c r="A11" s="109" t="s">
        <v>148</v>
      </c>
      <c r="B11" s="110">
        <v>95</v>
      </c>
      <c r="C11" s="111">
        <v>1880109</v>
      </c>
    </row>
    <row r="12" spans="1:3" x14ac:dyDescent="0.25">
      <c r="A12" s="109" t="s">
        <v>146</v>
      </c>
      <c r="B12" s="110">
        <v>248</v>
      </c>
      <c r="C12" s="111">
        <v>5067668</v>
      </c>
    </row>
    <row r="13" spans="1:3" x14ac:dyDescent="0.25">
      <c r="A13" s="109" t="s">
        <v>239</v>
      </c>
      <c r="B13" s="110">
        <v>721</v>
      </c>
      <c r="C13" s="111">
        <v>14607115</v>
      </c>
    </row>
    <row r="14" spans="1:3" x14ac:dyDescent="0.25">
      <c r="A14" s="106" t="s">
        <v>240</v>
      </c>
      <c r="B14" s="107">
        <f>SUM(B15:B19)</f>
        <v>1333</v>
      </c>
      <c r="C14" s="108">
        <f>SUM(C15:C19)</f>
        <v>21261997</v>
      </c>
    </row>
    <row r="15" spans="1:3" x14ac:dyDescent="0.25">
      <c r="A15" s="109" t="s">
        <v>237</v>
      </c>
      <c r="B15" s="110">
        <v>169</v>
      </c>
      <c r="C15" s="111">
        <v>2688014</v>
      </c>
    </row>
    <row r="16" spans="1:3" x14ac:dyDescent="0.25">
      <c r="A16" s="109" t="s">
        <v>238</v>
      </c>
      <c r="B16" s="110">
        <v>158</v>
      </c>
      <c r="C16" s="111">
        <v>2535262</v>
      </c>
    </row>
    <row r="17" spans="1:3" x14ac:dyDescent="0.25">
      <c r="A17" s="109" t="s">
        <v>148</v>
      </c>
      <c r="B17" s="110">
        <v>70</v>
      </c>
      <c r="C17" s="111">
        <v>1109483</v>
      </c>
    </row>
    <row r="18" spans="1:3" x14ac:dyDescent="0.25">
      <c r="A18" s="109" t="s">
        <v>146</v>
      </c>
      <c r="B18" s="110">
        <v>280</v>
      </c>
      <c r="C18" s="111">
        <v>4475111</v>
      </c>
    </row>
    <row r="19" spans="1:3" x14ac:dyDescent="0.25">
      <c r="A19" s="109" t="s">
        <v>239</v>
      </c>
      <c r="B19" s="110">
        <v>656</v>
      </c>
      <c r="C19" s="111">
        <v>10454127</v>
      </c>
    </row>
  </sheetData>
  <mergeCells count="4">
    <mergeCell ref="A2:C2"/>
    <mergeCell ref="A3:A4"/>
    <mergeCell ref="B3:C3"/>
    <mergeCell ref="B1:C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"/>
  <sheetViews>
    <sheetView view="pageBreakPreview" zoomScale="184" zoomScaleNormal="100" zoomScaleSheetLayoutView="184" workbookViewId="0">
      <selection activeCell="A2" sqref="A2:G2"/>
    </sheetView>
  </sheetViews>
  <sheetFormatPr defaultRowHeight="12.75" x14ac:dyDescent="0.2"/>
  <cols>
    <col min="1" max="1" width="25" style="89" customWidth="1"/>
    <col min="2" max="2" width="8.140625" style="89" customWidth="1"/>
    <col min="3" max="3" width="16.85546875" style="89" customWidth="1"/>
    <col min="4" max="4" width="11.140625" style="89" customWidth="1"/>
    <col min="5" max="5" width="16.140625" style="89" customWidth="1"/>
    <col min="6" max="6" width="11.7109375" style="89" customWidth="1"/>
    <col min="7" max="7" width="16.140625" style="89" customWidth="1"/>
    <col min="8" max="8" width="4.42578125" style="89" customWidth="1"/>
    <col min="9" max="10" width="9.140625" style="89"/>
    <col min="11" max="11" width="9.140625" style="89" bestFit="1" customWidth="1"/>
    <col min="12" max="16384" width="9.140625" style="89"/>
  </cols>
  <sheetData>
    <row r="1" spans="1:253" ht="36.75" customHeight="1" x14ac:dyDescent="0.2">
      <c r="A1" s="87"/>
      <c r="B1" s="87"/>
      <c r="C1" s="87"/>
      <c r="E1" s="329" t="s">
        <v>258</v>
      </c>
      <c r="F1" s="329"/>
      <c r="G1" s="329"/>
      <c r="H1" s="88"/>
      <c r="I1" s="88"/>
    </row>
    <row r="2" spans="1:253" ht="57.75" customHeight="1" x14ac:dyDescent="0.2">
      <c r="A2" s="405" t="s">
        <v>220</v>
      </c>
      <c r="B2" s="405"/>
      <c r="C2" s="405"/>
      <c r="D2" s="405"/>
      <c r="E2" s="405"/>
      <c r="F2" s="405"/>
      <c r="G2" s="405"/>
      <c r="H2" s="90"/>
    </row>
    <row r="3" spans="1:253" ht="33" customHeight="1" x14ac:dyDescent="0.2">
      <c r="A3" s="324" t="s">
        <v>221</v>
      </c>
      <c r="B3" s="324" t="s">
        <v>222</v>
      </c>
      <c r="C3" s="324"/>
      <c r="D3" s="324" t="s">
        <v>223</v>
      </c>
      <c r="E3" s="324"/>
      <c r="F3" s="324" t="s">
        <v>224</v>
      </c>
      <c r="G3" s="324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  <c r="GH3" s="91"/>
      <c r="GI3" s="91"/>
      <c r="GJ3" s="91"/>
      <c r="GK3" s="91"/>
      <c r="GL3" s="91"/>
      <c r="GM3" s="91"/>
      <c r="GN3" s="91"/>
      <c r="GO3" s="91"/>
      <c r="GP3" s="91"/>
      <c r="GQ3" s="91"/>
      <c r="GR3" s="91"/>
      <c r="GS3" s="91"/>
      <c r="GT3" s="91"/>
      <c r="GU3" s="91"/>
      <c r="GV3" s="91"/>
      <c r="GW3" s="91"/>
      <c r="GX3" s="91"/>
      <c r="GY3" s="91"/>
      <c r="GZ3" s="91"/>
      <c r="HA3" s="91"/>
      <c r="HB3" s="91"/>
      <c r="HC3" s="91"/>
      <c r="HD3" s="91"/>
      <c r="HE3" s="91"/>
      <c r="HF3" s="91"/>
      <c r="HG3" s="91"/>
      <c r="HH3" s="91"/>
      <c r="HI3" s="91"/>
      <c r="HJ3" s="91"/>
      <c r="HK3" s="91"/>
      <c r="HL3" s="91"/>
      <c r="HM3" s="91"/>
      <c r="HN3" s="91"/>
      <c r="HO3" s="91"/>
      <c r="HP3" s="91"/>
      <c r="HQ3" s="91"/>
      <c r="HR3" s="91"/>
      <c r="HS3" s="91"/>
      <c r="HT3" s="91"/>
      <c r="HU3" s="91"/>
      <c r="HV3" s="91"/>
      <c r="HW3" s="91"/>
      <c r="HX3" s="91"/>
      <c r="HY3" s="91"/>
      <c r="HZ3" s="91"/>
      <c r="IA3" s="91"/>
      <c r="IB3" s="91"/>
      <c r="IC3" s="91"/>
      <c r="ID3" s="91"/>
      <c r="IE3" s="91"/>
      <c r="IF3" s="91"/>
      <c r="IG3" s="91"/>
      <c r="IH3" s="91"/>
      <c r="II3" s="91"/>
      <c r="IJ3" s="91"/>
      <c r="IK3" s="91"/>
      <c r="IL3" s="91"/>
      <c r="IM3" s="91"/>
      <c r="IN3" s="91"/>
      <c r="IO3" s="91"/>
      <c r="IP3" s="91"/>
      <c r="IQ3" s="91"/>
      <c r="IR3" s="91"/>
      <c r="IS3" s="91"/>
    </row>
    <row r="4" spans="1:253" ht="15.75" x14ac:dyDescent="0.2">
      <c r="A4" s="324"/>
      <c r="B4" s="92" t="s">
        <v>225</v>
      </c>
      <c r="C4" s="92" t="s">
        <v>232</v>
      </c>
      <c r="D4" s="93" t="s">
        <v>225</v>
      </c>
      <c r="E4" s="92" t="s">
        <v>232</v>
      </c>
      <c r="F4" s="93" t="s">
        <v>225</v>
      </c>
      <c r="G4" s="92" t="s">
        <v>232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W4" s="91"/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1"/>
      <c r="II4" s="91"/>
      <c r="IJ4" s="91"/>
      <c r="IK4" s="91"/>
      <c r="IL4" s="91"/>
      <c r="IM4" s="91"/>
      <c r="IN4" s="91"/>
      <c r="IO4" s="91"/>
      <c r="IP4" s="91"/>
      <c r="IQ4" s="91"/>
      <c r="IR4" s="91"/>
      <c r="IS4" s="91"/>
    </row>
    <row r="5" spans="1:253" ht="15.75" x14ac:dyDescent="0.2">
      <c r="A5" s="94" t="s">
        <v>226</v>
      </c>
      <c r="B5" s="95">
        <f>SUM(B6:B9)</f>
        <v>5350</v>
      </c>
      <c r="C5" s="96">
        <f t="shared" ref="C5:G5" si="0">SUM(C6:C9)</f>
        <v>97048000</v>
      </c>
      <c r="D5" s="95">
        <f t="shared" si="0"/>
        <v>0</v>
      </c>
      <c r="E5" s="95">
        <f t="shared" si="0"/>
        <v>0</v>
      </c>
      <c r="F5" s="95">
        <f t="shared" si="0"/>
        <v>5350</v>
      </c>
      <c r="G5" s="96">
        <f t="shared" si="0"/>
        <v>97048000</v>
      </c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</row>
    <row r="6" spans="1:253" ht="15.75" x14ac:dyDescent="0.2">
      <c r="A6" s="97" t="s">
        <v>227</v>
      </c>
      <c r="B6" s="98">
        <v>1339</v>
      </c>
      <c r="C6" s="99">
        <v>24262001</v>
      </c>
      <c r="D6" s="98">
        <v>0</v>
      </c>
      <c r="E6" s="98">
        <v>0</v>
      </c>
      <c r="F6" s="98">
        <f t="shared" ref="F6:G7" si="1">B6+D6</f>
        <v>1339</v>
      </c>
      <c r="G6" s="99">
        <f t="shared" si="1"/>
        <v>24262001</v>
      </c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  <c r="HB6" s="91"/>
      <c r="HC6" s="91"/>
      <c r="HD6" s="91"/>
      <c r="HE6" s="91"/>
      <c r="HF6" s="91"/>
      <c r="HG6" s="91"/>
      <c r="HH6" s="91"/>
      <c r="HI6" s="91"/>
      <c r="HJ6" s="91"/>
      <c r="HK6" s="91"/>
      <c r="HL6" s="91"/>
      <c r="HM6" s="91"/>
      <c r="HN6" s="91"/>
      <c r="HO6" s="91"/>
      <c r="HP6" s="91"/>
      <c r="HQ6" s="91"/>
      <c r="HR6" s="91"/>
      <c r="HS6" s="91"/>
      <c r="HT6" s="91"/>
      <c r="HU6" s="91"/>
      <c r="HV6" s="91"/>
      <c r="HW6" s="91"/>
      <c r="HX6" s="91"/>
      <c r="HY6" s="91"/>
      <c r="HZ6" s="91"/>
      <c r="IA6" s="91"/>
      <c r="IB6" s="91"/>
      <c r="IC6" s="91"/>
      <c r="ID6" s="91"/>
      <c r="IE6" s="91"/>
      <c r="IF6" s="91"/>
      <c r="IG6" s="91"/>
      <c r="IH6" s="91"/>
      <c r="II6" s="91"/>
      <c r="IJ6" s="91"/>
      <c r="IK6" s="91"/>
      <c r="IL6" s="91"/>
      <c r="IM6" s="91"/>
      <c r="IN6" s="91"/>
      <c r="IO6" s="91"/>
      <c r="IP6" s="91"/>
      <c r="IQ6" s="91"/>
      <c r="IR6" s="91"/>
      <c r="IS6" s="91"/>
    </row>
    <row r="7" spans="1:253" ht="15.75" x14ac:dyDescent="0.2">
      <c r="A7" s="97" t="s">
        <v>228</v>
      </c>
      <c r="B7" s="98">
        <v>1339</v>
      </c>
      <c r="C7" s="99">
        <v>24262001</v>
      </c>
      <c r="D7" s="98">
        <v>0</v>
      </c>
      <c r="E7" s="98">
        <v>0</v>
      </c>
      <c r="F7" s="98">
        <f t="shared" si="1"/>
        <v>1339</v>
      </c>
      <c r="G7" s="99">
        <f t="shared" si="1"/>
        <v>24262001</v>
      </c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  <c r="HB7" s="91"/>
      <c r="HC7" s="91"/>
      <c r="HD7" s="91"/>
      <c r="HE7" s="91"/>
      <c r="HF7" s="91"/>
      <c r="HG7" s="91"/>
      <c r="HH7" s="91"/>
      <c r="HI7" s="91"/>
      <c r="HJ7" s="91"/>
      <c r="HK7" s="91"/>
      <c r="HL7" s="91"/>
      <c r="HM7" s="91"/>
      <c r="HN7" s="91"/>
      <c r="HO7" s="91"/>
      <c r="HP7" s="91"/>
      <c r="HQ7" s="91"/>
      <c r="HR7" s="91"/>
      <c r="HS7" s="91"/>
      <c r="HT7" s="91"/>
      <c r="HU7" s="91"/>
      <c r="HV7" s="91"/>
      <c r="HW7" s="91"/>
      <c r="HX7" s="91"/>
      <c r="HY7" s="91"/>
      <c r="HZ7" s="91"/>
      <c r="IA7" s="91"/>
      <c r="IB7" s="91"/>
      <c r="IC7" s="91"/>
      <c r="ID7" s="91"/>
      <c r="IE7" s="91"/>
      <c r="IF7" s="91"/>
      <c r="IG7" s="91"/>
      <c r="IH7" s="91"/>
      <c r="II7" s="91"/>
      <c r="IJ7" s="91"/>
      <c r="IK7" s="91"/>
      <c r="IL7" s="91"/>
      <c r="IM7" s="91"/>
      <c r="IN7" s="91"/>
      <c r="IO7" s="91"/>
      <c r="IP7" s="91"/>
      <c r="IQ7" s="91"/>
      <c r="IR7" s="91"/>
      <c r="IS7" s="91"/>
    </row>
    <row r="8" spans="1:253" ht="18" x14ac:dyDescent="0.25">
      <c r="A8" s="97" t="s">
        <v>229</v>
      </c>
      <c r="B8" s="98">
        <v>1339</v>
      </c>
      <c r="C8" s="99">
        <v>24262001</v>
      </c>
      <c r="D8" s="98">
        <v>0</v>
      </c>
      <c r="E8" s="99">
        <v>3000000</v>
      </c>
      <c r="F8" s="98">
        <f>B8+D8</f>
        <v>1339</v>
      </c>
      <c r="G8" s="99">
        <f>C8+E8</f>
        <v>27262001</v>
      </c>
      <c r="K8" s="100"/>
    </row>
    <row r="9" spans="1:253" ht="18" x14ac:dyDescent="0.25">
      <c r="A9" s="101" t="s">
        <v>230</v>
      </c>
      <c r="B9" s="98">
        <v>1333</v>
      </c>
      <c r="C9" s="99">
        <v>24261997</v>
      </c>
      <c r="D9" s="98">
        <v>0</v>
      </c>
      <c r="E9" s="99">
        <v>-3000000</v>
      </c>
      <c r="F9" s="98">
        <f>B9+D9</f>
        <v>1333</v>
      </c>
      <c r="G9" s="99">
        <f>C9+E9</f>
        <v>21261997</v>
      </c>
      <c r="K9" s="100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30" zoomScaleNormal="100" zoomScaleSheetLayoutView="13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11.7109375" style="1" customWidth="1"/>
    <col min="2" max="2" width="16" style="1" customWidth="1"/>
    <col min="3" max="4" width="9" style="1" customWidth="1"/>
    <col min="5" max="5" width="12.5703125" style="1" customWidth="1"/>
    <col min="6" max="6" width="11.28515625" style="1" customWidth="1"/>
    <col min="7" max="7" width="9" style="1" customWidth="1"/>
    <col min="8" max="8" width="11.42578125" style="133" customWidth="1"/>
    <col min="9" max="9" width="14.7109375" style="1" customWidth="1"/>
    <col min="10" max="10" width="15.7109375" style="1" customWidth="1"/>
    <col min="11" max="11" width="14.28515625" style="1" customWidth="1"/>
    <col min="12" max="13" width="11.85546875" style="1" customWidth="1"/>
    <col min="14" max="14" width="16.5703125" style="133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60" customHeight="1" x14ac:dyDescent="0.25">
      <c r="L1" s="406" t="s">
        <v>257</v>
      </c>
      <c r="M1" s="406"/>
      <c r="N1" s="406"/>
    </row>
    <row r="2" spans="1:14" ht="28.5" customHeight="1" x14ac:dyDescent="0.25">
      <c r="A2" s="408" t="s">
        <v>139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</row>
    <row r="3" spans="1:14" x14ac:dyDescent="0.25">
      <c r="A3" s="409" t="s">
        <v>140</v>
      </c>
      <c r="B3" s="411" t="s">
        <v>141</v>
      </c>
      <c r="C3" s="413" t="s">
        <v>142</v>
      </c>
      <c r="D3" s="413"/>
      <c r="E3" s="413"/>
      <c r="F3" s="413"/>
      <c r="G3" s="413"/>
      <c r="H3" s="413"/>
      <c r="I3" s="413" t="s">
        <v>143</v>
      </c>
      <c r="J3" s="413"/>
      <c r="K3" s="413"/>
      <c r="L3" s="413"/>
      <c r="M3" s="413"/>
      <c r="N3" s="413"/>
    </row>
    <row r="4" spans="1:14" ht="30" x14ac:dyDescent="0.25">
      <c r="A4" s="410"/>
      <c r="B4" s="412"/>
      <c r="C4" s="113" t="s">
        <v>144</v>
      </c>
      <c r="D4" s="113" t="s">
        <v>145</v>
      </c>
      <c r="E4" s="132" t="s">
        <v>146</v>
      </c>
      <c r="F4" s="132" t="s">
        <v>147</v>
      </c>
      <c r="G4" s="113" t="s">
        <v>148</v>
      </c>
      <c r="H4" s="134" t="s">
        <v>149</v>
      </c>
      <c r="I4" s="113" t="s">
        <v>144</v>
      </c>
      <c r="J4" s="113" t="s">
        <v>145</v>
      </c>
      <c r="K4" s="132" t="s">
        <v>146</v>
      </c>
      <c r="L4" s="132" t="s">
        <v>147</v>
      </c>
      <c r="M4" s="113" t="s">
        <v>148</v>
      </c>
      <c r="N4" s="134" t="s">
        <v>149</v>
      </c>
    </row>
    <row r="5" spans="1:14" x14ac:dyDescent="0.25">
      <c r="A5" s="407" t="s">
        <v>13</v>
      </c>
      <c r="B5" s="407"/>
      <c r="C5" s="16">
        <v>8263</v>
      </c>
      <c r="D5" s="16">
        <v>2578</v>
      </c>
      <c r="E5" s="16">
        <v>2136</v>
      </c>
      <c r="F5" s="16">
        <v>4360</v>
      </c>
      <c r="G5" s="17">
        <v>432</v>
      </c>
      <c r="H5" s="135">
        <v>17769</v>
      </c>
      <c r="I5" s="16">
        <v>1423280</v>
      </c>
      <c r="J5" s="16">
        <v>444054</v>
      </c>
      <c r="K5" s="16">
        <v>367920</v>
      </c>
      <c r="L5" s="16">
        <v>750999</v>
      </c>
      <c r="M5" s="16">
        <v>74410</v>
      </c>
      <c r="N5" s="137">
        <v>3060663</v>
      </c>
    </row>
    <row r="6" spans="1:14" x14ac:dyDescent="0.25">
      <c r="A6" s="407" t="s">
        <v>15</v>
      </c>
      <c r="B6" s="407"/>
      <c r="C6" s="16">
        <v>2422</v>
      </c>
      <c r="D6" s="17">
        <v>752</v>
      </c>
      <c r="E6" s="16">
        <v>1052</v>
      </c>
      <c r="F6" s="17">
        <v>490</v>
      </c>
      <c r="G6" s="17">
        <v>846</v>
      </c>
      <c r="H6" s="135">
        <v>5562</v>
      </c>
      <c r="I6" s="16">
        <v>430527</v>
      </c>
      <c r="J6" s="16">
        <v>133674</v>
      </c>
      <c r="K6" s="16">
        <v>187001</v>
      </c>
      <c r="L6" s="16">
        <v>87102</v>
      </c>
      <c r="M6" s="16">
        <v>150383</v>
      </c>
      <c r="N6" s="137">
        <v>988687</v>
      </c>
    </row>
    <row r="7" spans="1:14" x14ac:dyDescent="0.25">
      <c r="A7" s="407" t="s">
        <v>17</v>
      </c>
      <c r="B7" s="407"/>
      <c r="C7" s="16">
        <v>58763</v>
      </c>
      <c r="D7" s="16">
        <v>5628</v>
      </c>
      <c r="E7" s="16">
        <v>9844</v>
      </c>
      <c r="F7" s="16">
        <v>3435</v>
      </c>
      <c r="G7" s="16">
        <v>2131</v>
      </c>
      <c r="H7" s="135">
        <v>79801</v>
      </c>
      <c r="I7" s="16">
        <v>10445555</v>
      </c>
      <c r="J7" s="16">
        <v>1000418</v>
      </c>
      <c r="K7" s="16">
        <v>1749844</v>
      </c>
      <c r="L7" s="16">
        <v>610595</v>
      </c>
      <c r="M7" s="16">
        <v>378800</v>
      </c>
      <c r="N7" s="137">
        <v>14185212</v>
      </c>
    </row>
    <row r="8" spans="1:14" x14ac:dyDescent="0.25">
      <c r="A8" s="407" t="s">
        <v>19</v>
      </c>
      <c r="B8" s="407"/>
      <c r="C8" s="16">
        <v>53320</v>
      </c>
      <c r="D8" s="16">
        <v>8626</v>
      </c>
      <c r="E8" s="16">
        <v>17538</v>
      </c>
      <c r="F8" s="16">
        <v>6697</v>
      </c>
      <c r="G8" s="16">
        <v>6214</v>
      </c>
      <c r="H8" s="135">
        <v>92395</v>
      </c>
      <c r="I8" s="16">
        <v>11105610</v>
      </c>
      <c r="J8" s="16">
        <v>1796642</v>
      </c>
      <c r="K8" s="16">
        <v>3652853</v>
      </c>
      <c r="L8" s="16">
        <v>1394866</v>
      </c>
      <c r="M8" s="16">
        <v>1294266</v>
      </c>
      <c r="N8" s="137">
        <v>19244237</v>
      </c>
    </row>
    <row r="9" spans="1:14" x14ac:dyDescent="0.25">
      <c r="A9" s="407" t="s">
        <v>21</v>
      </c>
      <c r="B9" s="407"/>
      <c r="C9" s="16">
        <v>63697</v>
      </c>
      <c r="D9" s="16">
        <v>14470</v>
      </c>
      <c r="E9" s="16">
        <v>8011</v>
      </c>
      <c r="F9" s="16">
        <v>7586</v>
      </c>
      <c r="G9" s="16">
        <v>2247</v>
      </c>
      <c r="H9" s="135">
        <v>96011</v>
      </c>
      <c r="I9" s="16">
        <v>16819647</v>
      </c>
      <c r="J9" s="16">
        <v>3820907</v>
      </c>
      <c r="K9" s="16">
        <v>2115364</v>
      </c>
      <c r="L9" s="16">
        <v>2003138</v>
      </c>
      <c r="M9" s="16">
        <v>593338</v>
      </c>
      <c r="N9" s="137">
        <v>25352394</v>
      </c>
    </row>
    <row r="10" spans="1:14" x14ac:dyDescent="0.25">
      <c r="A10" s="407" t="s">
        <v>23</v>
      </c>
      <c r="B10" s="407"/>
      <c r="C10" s="16">
        <v>50716</v>
      </c>
      <c r="D10" s="16">
        <v>11310</v>
      </c>
      <c r="E10" s="16">
        <v>15129</v>
      </c>
      <c r="F10" s="16">
        <v>11513</v>
      </c>
      <c r="G10" s="16">
        <v>2379</v>
      </c>
      <c r="H10" s="135">
        <v>91047</v>
      </c>
      <c r="I10" s="16">
        <v>11651184</v>
      </c>
      <c r="J10" s="16">
        <v>2598289</v>
      </c>
      <c r="K10" s="16">
        <v>3475643</v>
      </c>
      <c r="L10" s="16">
        <v>2644927</v>
      </c>
      <c r="M10" s="16">
        <v>546537</v>
      </c>
      <c r="N10" s="137">
        <v>20916580</v>
      </c>
    </row>
    <row r="11" spans="1:14" x14ac:dyDescent="0.25">
      <c r="A11" s="407" t="s">
        <v>25</v>
      </c>
      <c r="B11" s="407"/>
      <c r="C11" s="16">
        <v>33153</v>
      </c>
      <c r="D11" s="16">
        <v>8360</v>
      </c>
      <c r="E11" s="16">
        <v>6599</v>
      </c>
      <c r="F11" s="16">
        <v>3771</v>
      </c>
      <c r="G11" s="16">
        <v>2013</v>
      </c>
      <c r="H11" s="135">
        <v>53896</v>
      </c>
      <c r="I11" s="16">
        <v>12286920</v>
      </c>
      <c r="J11" s="16">
        <v>3098322</v>
      </c>
      <c r="K11" s="16">
        <v>2445673</v>
      </c>
      <c r="L11" s="16">
        <v>1397579</v>
      </c>
      <c r="M11" s="16">
        <v>746042</v>
      </c>
      <c r="N11" s="137">
        <v>19974536</v>
      </c>
    </row>
    <row r="12" spans="1:14" x14ac:dyDescent="0.25">
      <c r="A12" s="407" t="s">
        <v>27</v>
      </c>
      <c r="B12" s="407"/>
      <c r="C12" s="16">
        <v>51609</v>
      </c>
      <c r="D12" s="16">
        <v>39678</v>
      </c>
      <c r="E12" s="16">
        <v>12718</v>
      </c>
      <c r="F12" s="16">
        <v>15007</v>
      </c>
      <c r="G12" s="16">
        <v>3529</v>
      </c>
      <c r="H12" s="135">
        <v>122541</v>
      </c>
      <c r="I12" s="16">
        <v>10749238</v>
      </c>
      <c r="J12" s="16">
        <v>8264222</v>
      </c>
      <c r="K12" s="16">
        <v>2648933</v>
      </c>
      <c r="L12" s="16">
        <v>3125691</v>
      </c>
      <c r="M12" s="16">
        <v>735030</v>
      </c>
      <c r="N12" s="137">
        <v>25523114</v>
      </c>
    </row>
    <row r="13" spans="1:14" x14ac:dyDescent="0.25">
      <c r="A13" s="407" t="s">
        <v>37</v>
      </c>
      <c r="B13" s="407"/>
      <c r="C13" s="16">
        <v>6142</v>
      </c>
      <c r="D13" s="16">
        <v>31403</v>
      </c>
      <c r="E13" s="16">
        <v>15105</v>
      </c>
      <c r="F13" s="16">
        <v>2450</v>
      </c>
      <c r="G13" s="17">
        <v>779</v>
      </c>
      <c r="H13" s="135">
        <v>55879</v>
      </c>
      <c r="I13" s="16">
        <v>1279270</v>
      </c>
      <c r="J13" s="16">
        <v>6540687</v>
      </c>
      <c r="K13" s="16">
        <v>3146103</v>
      </c>
      <c r="L13" s="16">
        <v>510291</v>
      </c>
      <c r="M13" s="16">
        <v>162251</v>
      </c>
      <c r="N13" s="137">
        <v>11638602</v>
      </c>
    </row>
    <row r="14" spans="1:14" x14ac:dyDescent="0.25">
      <c r="A14" s="407" t="s">
        <v>29</v>
      </c>
      <c r="B14" s="407"/>
      <c r="C14" s="16">
        <v>3015</v>
      </c>
      <c r="D14" s="16">
        <v>9620</v>
      </c>
      <c r="E14" s="16">
        <v>5154</v>
      </c>
      <c r="F14" s="16">
        <v>2051</v>
      </c>
      <c r="G14" s="17">
        <v>291</v>
      </c>
      <c r="H14" s="135">
        <v>20131</v>
      </c>
      <c r="I14" s="16">
        <v>535938</v>
      </c>
      <c r="J14" s="16">
        <v>1710025</v>
      </c>
      <c r="K14" s="16">
        <v>916160</v>
      </c>
      <c r="L14" s="16">
        <v>364580</v>
      </c>
      <c r="M14" s="16">
        <v>51727</v>
      </c>
      <c r="N14" s="137">
        <v>3578430</v>
      </c>
    </row>
    <row r="15" spans="1:14" x14ac:dyDescent="0.25">
      <c r="A15" s="407" t="s">
        <v>31</v>
      </c>
      <c r="B15" s="407"/>
      <c r="C15" s="16">
        <v>10064</v>
      </c>
      <c r="D15" s="16">
        <v>18519</v>
      </c>
      <c r="E15" s="16">
        <v>9972</v>
      </c>
      <c r="F15" s="16">
        <v>3370</v>
      </c>
      <c r="G15" s="16">
        <v>1225</v>
      </c>
      <c r="H15" s="135">
        <v>43150</v>
      </c>
      <c r="I15" s="16">
        <v>1788950</v>
      </c>
      <c r="J15" s="16">
        <v>3291890</v>
      </c>
      <c r="K15" s="16">
        <v>1772596</v>
      </c>
      <c r="L15" s="16">
        <v>599043</v>
      </c>
      <c r="M15" s="16">
        <v>217753</v>
      </c>
      <c r="N15" s="137">
        <v>7670232</v>
      </c>
    </row>
    <row r="16" spans="1:14" x14ac:dyDescent="0.25">
      <c r="A16" s="407" t="s">
        <v>33</v>
      </c>
      <c r="B16" s="407"/>
      <c r="C16" s="16">
        <v>4474</v>
      </c>
      <c r="D16" s="16">
        <v>19496</v>
      </c>
      <c r="E16" s="16">
        <v>9059</v>
      </c>
      <c r="F16" s="16">
        <v>4126</v>
      </c>
      <c r="G16" s="17">
        <v>574</v>
      </c>
      <c r="H16" s="135">
        <v>37729</v>
      </c>
      <c r="I16" s="16">
        <v>795286</v>
      </c>
      <c r="J16" s="16">
        <v>3465557</v>
      </c>
      <c r="K16" s="16">
        <v>1610304</v>
      </c>
      <c r="L16" s="16">
        <v>733427</v>
      </c>
      <c r="M16" s="16">
        <v>102032</v>
      </c>
      <c r="N16" s="137">
        <v>6706606</v>
      </c>
    </row>
    <row r="17" spans="1:14" x14ac:dyDescent="0.25">
      <c r="A17" s="407" t="s">
        <v>35</v>
      </c>
      <c r="B17" s="407"/>
      <c r="C17" s="16">
        <v>7698</v>
      </c>
      <c r="D17" s="16">
        <v>16210</v>
      </c>
      <c r="E17" s="16">
        <v>7916</v>
      </c>
      <c r="F17" s="16">
        <v>2271</v>
      </c>
      <c r="G17" s="17">
        <v>475</v>
      </c>
      <c r="H17" s="135">
        <v>34570</v>
      </c>
      <c r="I17" s="16">
        <v>2852975</v>
      </c>
      <c r="J17" s="16">
        <v>6007631</v>
      </c>
      <c r="K17" s="16">
        <v>2933770</v>
      </c>
      <c r="L17" s="16">
        <v>841661</v>
      </c>
      <c r="M17" s="16">
        <v>176040</v>
      </c>
      <c r="N17" s="137">
        <v>12812077</v>
      </c>
    </row>
    <row r="18" spans="1:14" x14ac:dyDescent="0.25">
      <c r="A18" s="407" t="s">
        <v>131</v>
      </c>
      <c r="B18" s="407"/>
      <c r="C18" s="16">
        <v>1210</v>
      </c>
      <c r="D18" s="16">
        <v>27168</v>
      </c>
      <c r="E18" s="16">
        <v>18435</v>
      </c>
      <c r="F18" s="16">
        <v>25086</v>
      </c>
      <c r="G18" s="17">
        <v>194</v>
      </c>
      <c r="H18" s="135">
        <v>72093</v>
      </c>
      <c r="I18" s="16">
        <v>208420</v>
      </c>
      <c r="J18" s="16">
        <v>4679617</v>
      </c>
      <c r="K18" s="16">
        <v>3175380</v>
      </c>
      <c r="L18" s="16">
        <v>4320998</v>
      </c>
      <c r="M18" s="16">
        <v>33416</v>
      </c>
      <c r="N18" s="137">
        <v>12417831</v>
      </c>
    </row>
    <row r="19" spans="1:14" x14ac:dyDescent="0.25">
      <c r="A19" s="407" t="s">
        <v>39</v>
      </c>
      <c r="B19" s="407"/>
      <c r="C19" s="17">
        <v>575</v>
      </c>
      <c r="D19" s="16">
        <v>10531</v>
      </c>
      <c r="E19" s="16">
        <v>3020</v>
      </c>
      <c r="F19" s="16">
        <v>5725</v>
      </c>
      <c r="G19" s="17">
        <v>45</v>
      </c>
      <c r="H19" s="135">
        <v>19896</v>
      </c>
      <c r="I19" s="16">
        <v>213102</v>
      </c>
      <c r="J19" s="16">
        <v>3902922</v>
      </c>
      <c r="K19" s="16">
        <v>1119249</v>
      </c>
      <c r="L19" s="16">
        <v>2121757</v>
      </c>
      <c r="M19" s="16">
        <v>16678</v>
      </c>
      <c r="N19" s="137">
        <v>7373708</v>
      </c>
    </row>
    <row r="20" spans="1:14" x14ac:dyDescent="0.25">
      <c r="A20" s="407" t="s">
        <v>41</v>
      </c>
      <c r="B20" s="407"/>
      <c r="C20" s="16">
        <v>22710</v>
      </c>
      <c r="D20" s="17">
        <v>310</v>
      </c>
      <c r="E20" s="16">
        <v>1536</v>
      </c>
      <c r="F20" s="16">
        <v>1201</v>
      </c>
      <c r="G20" s="17">
        <v>18</v>
      </c>
      <c r="H20" s="135">
        <v>25775</v>
      </c>
      <c r="I20" s="16">
        <v>5528190</v>
      </c>
      <c r="J20" s="16">
        <v>75462</v>
      </c>
      <c r="K20" s="16">
        <v>373901</v>
      </c>
      <c r="L20" s="16">
        <v>292353</v>
      </c>
      <c r="M20" s="16">
        <v>4381</v>
      </c>
      <c r="N20" s="137">
        <v>6274287</v>
      </c>
    </row>
    <row r="21" spans="1:14" x14ac:dyDescent="0.25">
      <c r="A21" s="407" t="s">
        <v>43</v>
      </c>
      <c r="B21" s="407"/>
      <c r="C21" s="16">
        <v>1338</v>
      </c>
      <c r="D21" s="16">
        <v>11373</v>
      </c>
      <c r="E21" s="16">
        <v>3024</v>
      </c>
      <c r="F21" s="17">
        <v>146</v>
      </c>
      <c r="G21" s="16">
        <v>10582</v>
      </c>
      <c r="H21" s="135">
        <v>26463</v>
      </c>
      <c r="I21" s="16">
        <v>307384</v>
      </c>
      <c r="J21" s="16">
        <v>2612763</v>
      </c>
      <c r="K21" s="16">
        <v>694716</v>
      </c>
      <c r="L21" s="16">
        <v>33540</v>
      </c>
      <c r="M21" s="16">
        <v>2431045</v>
      </c>
      <c r="N21" s="137">
        <v>6079448</v>
      </c>
    </row>
    <row r="22" spans="1:14" x14ac:dyDescent="0.25">
      <c r="A22" s="407" t="s">
        <v>45</v>
      </c>
      <c r="B22" s="407"/>
      <c r="C22" s="16">
        <v>2462</v>
      </c>
      <c r="D22" s="16">
        <v>15810</v>
      </c>
      <c r="E22" s="16">
        <v>4471</v>
      </c>
      <c r="F22" s="17">
        <v>99</v>
      </c>
      <c r="G22" s="16">
        <v>14276</v>
      </c>
      <c r="H22" s="135">
        <v>37118</v>
      </c>
      <c r="I22" s="16">
        <v>614204</v>
      </c>
      <c r="J22" s="16">
        <v>3944182</v>
      </c>
      <c r="K22" s="16">
        <v>1115399</v>
      </c>
      <c r="L22" s="16">
        <v>24698</v>
      </c>
      <c r="M22" s="16">
        <v>3561489</v>
      </c>
      <c r="N22" s="137">
        <v>9259972</v>
      </c>
    </row>
    <row r="23" spans="1:14" x14ac:dyDescent="0.25">
      <c r="A23" s="407" t="s">
        <v>133</v>
      </c>
      <c r="B23" s="407"/>
      <c r="C23" s="16">
        <v>26087</v>
      </c>
      <c r="D23" s="16">
        <v>33287</v>
      </c>
      <c r="E23" s="16">
        <v>4907</v>
      </c>
      <c r="F23" s="16">
        <v>1093</v>
      </c>
      <c r="G23" s="16">
        <v>42648</v>
      </c>
      <c r="H23" s="135">
        <v>108022</v>
      </c>
      <c r="I23" s="16">
        <v>6508029</v>
      </c>
      <c r="J23" s="16">
        <v>8304240</v>
      </c>
      <c r="K23" s="16">
        <v>1224169</v>
      </c>
      <c r="L23" s="16">
        <v>272676</v>
      </c>
      <c r="M23" s="16">
        <v>10639564</v>
      </c>
      <c r="N23" s="137">
        <v>26948678</v>
      </c>
    </row>
    <row r="24" spans="1:14" x14ac:dyDescent="0.25">
      <c r="A24" s="407" t="s">
        <v>47</v>
      </c>
      <c r="B24" s="407"/>
      <c r="C24" s="17">
        <v>43</v>
      </c>
      <c r="D24" s="17">
        <v>165</v>
      </c>
      <c r="E24" s="16">
        <v>8974</v>
      </c>
      <c r="F24" s="17">
        <v>100</v>
      </c>
      <c r="G24" s="16">
        <v>13240</v>
      </c>
      <c r="H24" s="135">
        <v>22522</v>
      </c>
      <c r="I24" s="16">
        <v>10727</v>
      </c>
      <c r="J24" s="16">
        <v>41162</v>
      </c>
      <c r="K24" s="16">
        <v>2238779</v>
      </c>
      <c r="L24" s="16">
        <v>24945</v>
      </c>
      <c r="M24" s="16">
        <v>3303036</v>
      </c>
      <c r="N24" s="137">
        <v>5618649</v>
      </c>
    </row>
    <row r="25" spans="1:14" x14ac:dyDescent="0.25">
      <c r="A25" s="407" t="s">
        <v>49</v>
      </c>
      <c r="B25" s="407"/>
      <c r="C25" s="17">
        <v>222</v>
      </c>
      <c r="D25" s="16">
        <v>16753</v>
      </c>
      <c r="E25" s="16">
        <v>2570</v>
      </c>
      <c r="F25" s="17">
        <v>69</v>
      </c>
      <c r="G25" s="17">
        <v>37</v>
      </c>
      <c r="H25" s="135">
        <v>19651</v>
      </c>
      <c r="I25" s="16">
        <v>54040</v>
      </c>
      <c r="J25" s="16">
        <v>4078106</v>
      </c>
      <c r="K25" s="16">
        <v>625603</v>
      </c>
      <c r="L25" s="16">
        <v>16796</v>
      </c>
      <c r="M25" s="16">
        <v>9006</v>
      </c>
      <c r="N25" s="137">
        <v>4783551</v>
      </c>
    </row>
    <row r="26" spans="1:14" x14ac:dyDescent="0.25">
      <c r="A26" s="407" t="s">
        <v>51</v>
      </c>
      <c r="B26" s="407"/>
      <c r="C26" s="17">
        <v>271</v>
      </c>
      <c r="D26" s="17">
        <v>605</v>
      </c>
      <c r="E26" s="16">
        <v>12223</v>
      </c>
      <c r="F26" s="16">
        <v>6974</v>
      </c>
      <c r="G26" s="17">
        <v>854</v>
      </c>
      <c r="H26" s="135">
        <v>20927</v>
      </c>
      <c r="I26" s="16">
        <v>67608</v>
      </c>
      <c r="J26" s="16">
        <v>150932</v>
      </c>
      <c r="K26" s="16">
        <v>3049319</v>
      </c>
      <c r="L26" s="16">
        <v>1739831</v>
      </c>
      <c r="M26" s="16">
        <v>213052</v>
      </c>
      <c r="N26" s="137">
        <v>5220742</v>
      </c>
    </row>
    <row r="27" spans="1:14" x14ac:dyDescent="0.25">
      <c r="A27" s="407" t="s">
        <v>53</v>
      </c>
      <c r="B27" s="407"/>
      <c r="C27" s="17">
        <v>295</v>
      </c>
      <c r="D27" s="17">
        <v>172</v>
      </c>
      <c r="E27" s="16">
        <v>9146</v>
      </c>
      <c r="F27" s="16">
        <v>3758</v>
      </c>
      <c r="G27" s="17">
        <v>90</v>
      </c>
      <c r="H27" s="135">
        <v>13461</v>
      </c>
      <c r="I27" s="16">
        <v>77896</v>
      </c>
      <c r="J27" s="16">
        <v>45418</v>
      </c>
      <c r="K27" s="16">
        <v>2415066</v>
      </c>
      <c r="L27" s="16">
        <v>992328</v>
      </c>
      <c r="M27" s="16">
        <v>23764</v>
      </c>
      <c r="N27" s="137">
        <v>3554472</v>
      </c>
    </row>
    <row r="28" spans="1:14" x14ac:dyDescent="0.25">
      <c r="A28" s="407" t="s">
        <v>55</v>
      </c>
      <c r="B28" s="407"/>
      <c r="C28" s="17">
        <v>78</v>
      </c>
      <c r="D28" s="17">
        <v>345</v>
      </c>
      <c r="E28" s="16">
        <v>4438</v>
      </c>
      <c r="F28" s="17">
        <v>29</v>
      </c>
      <c r="G28" s="16">
        <v>13560</v>
      </c>
      <c r="H28" s="135">
        <v>18450</v>
      </c>
      <c r="I28" s="16">
        <v>18987</v>
      </c>
      <c r="J28" s="16">
        <v>83981</v>
      </c>
      <c r="K28" s="16">
        <v>1080322</v>
      </c>
      <c r="L28" s="16">
        <v>7058</v>
      </c>
      <c r="M28" s="16">
        <v>3300850</v>
      </c>
      <c r="N28" s="137">
        <v>4491198</v>
      </c>
    </row>
    <row r="29" spans="1:14" x14ac:dyDescent="0.25">
      <c r="A29" s="407" t="s">
        <v>57</v>
      </c>
      <c r="B29" s="407"/>
      <c r="C29" s="16">
        <v>14490</v>
      </c>
      <c r="D29" s="17">
        <v>334</v>
      </c>
      <c r="E29" s="17">
        <v>395</v>
      </c>
      <c r="F29" s="17">
        <v>213</v>
      </c>
      <c r="G29" s="17">
        <v>63</v>
      </c>
      <c r="H29" s="135">
        <v>15495</v>
      </c>
      <c r="I29" s="16">
        <v>3614879</v>
      </c>
      <c r="J29" s="16">
        <v>83325</v>
      </c>
      <c r="K29" s="16">
        <v>98542</v>
      </c>
      <c r="L29" s="16">
        <v>53136</v>
      </c>
      <c r="M29" s="16">
        <v>15716</v>
      </c>
      <c r="N29" s="137">
        <v>3865598</v>
      </c>
    </row>
    <row r="30" spans="1:14" x14ac:dyDescent="0.25">
      <c r="A30" s="407" t="s">
        <v>59</v>
      </c>
      <c r="B30" s="407"/>
      <c r="C30" s="16">
        <v>32939</v>
      </c>
      <c r="D30" s="16">
        <v>1149</v>
      </c>
      <c r="E30" s="16">
        <v>7756</v>
      </c>
      <c r="F30" s="16">
        <v>2972</v>
      </c>
      <c r="G30" s="17">
        <v>56</v>
      </c>
      <c r="H30" s="135">
        <v>44872</v>
      </c>
      <c r="I30" s="16">
        <v>8018190</v>
      </c>
      <c r="J30" s="16">
        <v>279697</v>
      </c>
      <c r="K30" s="16">
        <v>1888009</v>
      </c>
      <c r="L30" s="16">
        <v>723460</v>
      </c>
      <c r="M30" s="16">
        <v>13631</v>
      </c>
      <c r="N30" s="137">
        <v>10922987</v>
      </c>
    </row>
    <row r="31" spans="1:14" x14ac:dyDescent="0.25">
      <c r="A31" s="407" t="s">
        <v>61</v>
      </c>
      <c r="B31" s="407"/>
      <c r="C31" s="17">
        <v>276</v>
      </c>
      <c r="D31" s="17">
        <v>679</v>
      </c>
      <c r="E31" s="16">
        <v>5385</v>
      </c>
      <c r="F31" s="17">
        <v>40</v>
      </c>
      <c r="G31" s="16">
        <v>6974</v>
      </c>
      <c r="H31" s="135">
        <v>13354</v>
      </c>
      <c r="I31" s="16">
        <v>72878</v>
      </c>
      <c r="J31" s="16">
        <v>179294</v>
      </c>
      <c r="K31" s="16">
        <v>1421948</v>
      </c>
      <c r="L31" s="16">
        <v>10562</v>
      </c>
      <c r="M31" s="16">
        <v>1841535</v>
      </c>
      <c r="N31" s="137">
        <v>3526217</v>
      </c>
    </row>
    <row r="32" spans="1:14" x14ac:dyDescent="0.25">
      <c r="A32" s="407" t="s">
        <v>63</v>
      </c>
      <c r="B32" s="407"/>
      <c r="C32" s="17">
        <v>277</v>
      </c>
      <c r="D32" s="16">
        <v>12314</v>
      </c>
      <c r="E32" s="16">
        <v>2211</v>
      </c>
      <c r="F32" s="17">
        <v>97</v>
      </c>
      <c r="G32" s="17">
        <v>17</v>
      </c>
      <c r="H32" s="135">
        <v>14916</v>
      </c>
      <c r="I32" s="16">
        <v>69104</v>
      </c>
      <c r="J32" s="16">
        <v>3072021</v>
      </c>
      <c r="K32" s="16">
        <v>551586</v>
      </c>
      <c r="L32" s="16">
        <v>24198</v>
      </c>
      <c r="M32" s="16">
        <v>4240</v>
      </c>
      <c r="N32" s="137">
        <v>3721149</v>
      </c>
    </row>
    <row r="33" spans="1:14" x14ac:dyDescent="0.25">
      <c r="A33" s="407" t="s">
        <v>65</v>
      </c>
      <c r="B33" s="407"/>
      <c r="C33" s="17">
        <v>464</v>
      </c>
      <c r="D33" s="17">
        <v>649</v>
      </c>
      <c r="E33" s="16">
        <v>12712</v>
      </c>
      <c r="F33" s="16">
        <v>9364</v>
      </c>
      <c r="G33" s="17">
        <v>106</v>
      </c>
      <c r="H33" s="135">
        <v>23295</v>
      </c>
      <c r="I33" s="16">
        <v>112949</v>
      </c>
      <c r="J33" s="16">
        <v>157983</v>
      </c>
      <c r="K33" s="16">
        <v>3094422</v>
      </c>
      <c r="L33" s="16">
        <v>2279435</v>
      </c>
      <c r="M33" s="16">
        <v>25802</v>
      </c>
      <c r="N33" s="137">
        <v>5670591</v>
      </c>
    </row>
    <row r="34" spans="1:14" x14ac:dyDescent="0.25">
      <c r="A34" s="407" t="s">
        <v>67</v>
      </c>
      <c r="B34" s="407"/>
      <c r="C34" s="17">
        <v>457</v>
      </c>
      <c r="D34" s="16">
        <v>13033</v>
      </c>
      <c r="E34" s="16">
        <v>2315</v>
      </c>
      <c r="F34" s="17">
        <v>209</v>
      </c>
      <c r="G34" s="17">
        <v>24</v>
      </c>
      <c r="H34" s="135">
        <v>16038</v>
      </c>
      <c r="I34" s="16">
        <v>114009</v>
      </c>
      <c r="J34" s="16">
        <v>3251396</v>
      </c>
      <c r="K34" s="16">
        <v>577530</v>
      </c>
      <c r="L34" s="16">
        <v>52139</v>
      </c>
      <c r="M34" s="16">
        <v>5986</v>
      </c>
      <c r="N34" s="137">
        <v>4001060</v>
      </c>
    </row>
    <row r="35" spans="1:14" x14ac:dyDescent="0.25">
      <c r="A35" s="407" t="s">
        <v>69</v>
      </c>
      <c r="B35" s="407"/>
      <c r="C35" s="17">
        <v>107</v>
      </c>
      <c r="D35" s="17">
        <v>131</v>
      </c>
      <c r="E35" s="16">
        <v>9432</v>
      </c>
      <c r="F35" s="17">
        <v>47</v>
      </c>
      <c r="G35" s="16">
        <v>8121</v>
      </c>
      <c r="H35" s="135">
        <v>17838</v>
      </c>
      <c r="I35" s="16">
        <v>28252</v>
      </c>
      <c r="J35" s="16">
        <v>34591</v>
      </c>
      <c r="K35" s="16">
        <v>2490587</v>
      </c>
      <c r="L35" s="16">
        <v>12410</v>
      </c>
      <c r="M35" s="16">
        <v>2144410</v>
      </c>
      <c r="N35" s="137">
        <v>4710250</v>
      </c>
    </row>
    <row r="36" spans="1:14" x14ac:dyDescent="0.25">
      <c r="A36" s="407" t="s">
        <v>71</v>
      </c>
      <c r="B36" s="407"/>
      <c r="C36" s="16">
        <v>17096</v>
      </c>
      <c r="D36" s="17">
        <v>556</v>
      </c>
      <c r="E36" s="16">
        <v>21103</v>
      </c>
      <c r="F36" s="17">
        <v>205</v>
      </c>
      <c r="G36" s="17">
        <v>42</v>
      </c>
      <c r="H36" s="135">
        <v>39002</v>
      </c>
      <c r="I36" s="16">
        <v>4161600</v>
      </c>
      <c r="J36" s="16">
        <v>135344</v>
      </c>
      <c r="K36" s="16">
        <v>5137005</v>
      </c>
      <c r="L36" s="16">
        <v>49900</v>
      </c>
      <c r="M36" s="16">
        <v>10223</v>
      </c>
      <c r="N36" s="137">
        <v>9494072</v>
      </c>
    </row>
    <row r="37" spans="1:14" x14ac:dyDescent="0.25">
      <c r="A37" s="407" t="s">
        <v>73</v>
      </c>
      <c r="B37" s="407"/>
      <c r="C37" s="17">
        <v>324</v>
      </c>
      <c r="D37" s="16">
        <v>1265</v>
      </c>
      <c r="E37" s="16">
        <v>5406</v>
      </c>
      <c r="F37" s="17">
        <v>53</v>
      </c>
      <c r="G37" s="16">
        <v>8880</v>
      </c>
      <c r="H37" s="135">
        <v>15928</v>
      </c>
      <c r="I37" s="16">
        <v>80829</v>
      </c>
      <c r="J37" s="16">
        <v>315584</v>
      </c>
      <c r="K37" s="16">
        <v>1348656</v>
      </c>
      <c r="L37" s="16">
        <v>13222</v>
      </c>
      <c r="M37" s="16">
        <v>2215328</v>
      </c>
      <c r="N37" s="137">
        <v>3973619</v>
      </c>
    </row>
    <row r="38" spans="1:14" x14ac:dyDescent="0.25">
      <c r="A38" s="407" t="s">
        <v>75</v>
      </c>
      <c r="B38" s="407"/>
      <c r="C38" s="17">
        <v>54</v>
      </c>
      <c r="D38" s="17">
        <v>244</v>
      </c>
      <c r="E38" s="17">
        <v>141</v>
      </c>
      <c r="F38" s="16">
        <v>10443</v>
      </c>
      <c r="G38" s="17">
        <v>72</v>
      </c>
      <c r="H38" s="135">
        <v>10954</v>
      </c>
      <c r="I38" s="16">
        <v>15944</v>
      </c>
      <c r="J38" s="16">
        <v>72043</v>
      </c>
      <c r="K38" s="16">
        <v>41632</v>
      </c>
      <c r="L38" s="16">
        <v>3083417</v>
      </c>
      <c r="M38" s="16">
        <v>21259</v>
      </c>
      <c r="N38" s="137">
        <v>3234295</v>
      </c>
    </row>
    <row r="39" spans="1:14" x14ac:dyDescent="0.25">
      <c r="A39" s="407" t="s">
        <v>77</v>
      </c>
      <c r="B39" s="407"/>
      <c r="C39" s="17">
        <v>414</v>
      </c>
      <c r="D39" s="16">
        <v>19673</v>
      </c>
      <c r="E39" s="16">
        <v>7898</v>
      </c>
      <c r="F39" s="17">
        <v>298</v>
      </c>
      <c r="G39" s="17">
        <v>30</v>
      </c>
      <c r="H39" s="135">
        <v>28313</v>
      </c>
      <c r="I39" s="16">
        <v>103281</v>
      </c>
      <c r="J39" s="16">
        <v>4907903</v>
      </c>
      <c r="K39" s="16">
        <v>1970346</v>
      </c>
      <c r="L39" s="16">
        <v>74342</v>
      </c>
      <c r="M39" s="16">
        <v>7482</v>
      </c>
      <c r="N39" s="137">
        <v>7063354</v>
      </c>
    </row>
    <row r="40" spans="1:14" x14ac:dyDescent="0.25">
      <c r="A40" s="407" t="s">
        <v>79</v>
      </c>
      <c r="B40" s="407"/>
      <c r="C40" s="17">
        <v>548</v>
      </c>
      <c r="D40" s="17">
        <v>314</v>
      </c>
      <c r="E40" s="16">
        <v>19456</v>
      </c>
      <c r="F40" s="17">
        <v>405</v>
      </c>
      <c r="G40" s="16">
        <v>11940</v>
      </c>
      <c r="H40" s="135">
        <v>32663</v>
      </c>
      <c r="I40" s="16">
        <v>136711</v>
      </c>
      <c r="J40" s="16">
        <v>78335</v>
      </c>
      <c r="K40" s="16">
        <v>4853766</v>
      </c>
      <c r="L40" s="16">
        <v>101036</v>
      </c>
      <c r="M40" s="16">
        <v>2978719</v>
      </c>
      <c r="N40" s="137">
        <v>8148567</v>
      </c>
    </row>
    <row r="41" spans="1:14" x14ac:dyDescent="0.25">
      <c r="A41" s="407" t="s">
        <v>81</v>
      </c>
      <c r="B41" s="407"/>
      <c r="C41" s="16">
        <v>16929</v>
      </c>
      <c r="D41" s="17">
        <v>266</v>
      </c>
      <c r="E41" s="16">
        <v>2178</v>
      </c>
      <c r="F41" s="17">
        <v>273</v>
      </c>
      <c r="G41" s="17">
        <v>87</v>
      </c>
      <c r="H41" s="135">
        <v>19733</v>
      </c>
      <c r="I41" s="16">
        <v>4223345</v>
      </c>
      <c r="J41" s="16">
        <v>66358</v>
      </c>
      <c r="K41" s="16">
        <v>543355</v>
      </c>
      <c r="L41" s="16">
        <v>68106</v>
      </c>
      <c r="M41" s="16">
        <v>21704</v>
      </c>
      <c r="N41" s="137">
        <v>4922868</v>
      </c>
    </row>
    <row r="42" spans="1:14" x14ac:dyDescent="0.25">
      <c r="A42" s="407" t="s">
        <v>83</v>
      </c>
      <c r="B42" s="407"/>
      <c r="C42" s="16">
        <v>22455</v>
      </c>
      <c r="D42" s="16">
        <v>6289</v>
      </c>
      <c r="E42" s="16">
        <v>22036</v>
      </c>
      <c r="F42" s="16">
        <v>26931</v>
      </c>
      <c r="G42" s="16">
        <v>1707</v>
      </c>
      <c r="H42" s="135">
        <v>79418</v>
      </c>
      <c r="I42" s="16">
        <v>5601937</v>
      </c>
      <c r="J42" s="16">
        <v>1568942</v>
      </c>
      <c r="K42" s="16">
        <v>5497408</v>
      </c>
      <c r="L42" s="16">
        <v>6718585</v>
      </c>
      <c r="M42" s="16">
        <v>425852</v>
      </c>
      <c r="N42" s="137">
        <v>19812724</v>
      </c>
    </row>
    <row r="43" spans="1:14" x14ac:dyDescent="0.25">
      <c r="A43" s="407" t="s">
        <v>85</v>
      </c>
      <c r="B43" s="407"/>
      <c r="C43" s="17">
        <v>249</v>
      </c>
      <c r="D43" s="17">
        <v>649</v>
      </c>
      <c r="E43" s="16">
        <v>19208</v>
      </c>
      <c r="F43" s="17">
        <v>49</v>
      </c>
      <c r="G43" s="16">
        <v>3769</v>
      </c>
      <c r="H43" s="135">
        <v>23924</v>
      </c>
      <c r="I43" s="16">
        <v>69542</v>
      </c>
      <c r="J43" s="16">
        <v>181246</v>
      </c>
      <c r="K43" s="16">
        <v>5364261</v>
      </c>
      <c r="L43" s="16">
        <v>13684</v>
      </c>
      <c r="M43" s="16">
        <v>1052576</v>
      </c>
      <c r="N43" s="137">
        <v>6681309</v>
      </c>
    </row>
    <row r="44" spans="1:14" x14ac:dyDescent="0.25">
      <c r="A44" s="407" t="s">
        <v>87</v>
      </c>
      <c r="B44" s="407"/>
      <c r="C44" s="17">
        <v>553</v>
      </c>
      <c r="D44" s="17">
        <v>749</v>
      </c>
      <c r="E44" s="16">
        <v>18860</v>
      </c>
      <c r="F44" s="16">
        <v>4064</v>
      </c>
      <c r="G44" s="17">
        <v>116</v>
      </c>
      <c r="H44" s="135">
        <v>24342</v>
      </c>
      <c r="I44" s="16">
        <v>134613</v>
      </c>
      <c r="J44" s="16">
        <v>182326</v>
      </c>
      <c r="K44" s="16">
        <v>4591002</v>
      </c>
      <c r="L44" s="16">
        <v>989282</v>
      </c>
      <c r="M44" s="16">
        <v>28236</v>
      </c>
      <c r="N44" s="137">
        <v>5925459</v>
      </c>
    </row>
    <row r="45" spans="1:14" x14ac:dyDescent="0.25">
      <c r="A45" s="407" t="s">
        <v>89</v>
      </c>
      <c r="B45" s="407"/>
      <c r="C45" s="17">
        <v>194</v>
      </c>
      <c r="D45" s="17">
        <v>140</v>
      </c>
      <c r="E45" s="16">
        <v>7400</v>
      </c>
      <c r="F45" s="16">
        <v>5296</v>
      </c>
      <c r="G45" s="17">
        <v>50</v>
      </c>
      <c r="H45" s="135">
        <v>13080</v>
      </c>
      <c r="I45" s="16">
        <v>48397</v>
      </c>
      <c r="J45" s="16">
        <v>34926</v>
      </c>
      <c r="K45" s="16">
        <v>1846107</v>
      </c>
      <c r="L45" s="16">
        <v>1321213</v>
      </c>
      <c r="M45" s="16">
        <v>12473</v>
      </c>
      <c r="N45" s="137">
        <v>3263116</v>
      </c>
    </row>
    <row r="46" spans="1:14" x14ac:dyDescent="0.25">
      <c r="A46" s="407" t="s">
        <v>91</v>
      </c>
      <c r="B46" s="407"/>
      <c r="C46" s="16">
        <v>1174</v>
      </c>
      <c r="D46" s="16">
        <v>1058</v>
      </c>
      <c r="E46" s="16">
        <v>14188</v>
      </c>
      <c r="F46" s="16">
        <v>7131</v>
      </c>
      <c r="G46" s="17">
        <v>108</v>
      </c>
      <c r="H46" s="135">
        <v>23659</v>
      </c>
      <c r="I46" s="16">
        <v>292883</v>
      </c>
      <c r="J46" s="16">
        <v>263945</v>
      </c>
      <c r="K46" s="16">
        <v>3539538</v>
      </c>
      <c r="L46" s="16">
        <v>1778999</v>
      </c>
      <c r="M46" s="16">
        <v>26942</v>
      </c>
      <c r="N46" s="137">
        <v>5902307</v>
      </c>
    </row>
    <row r="47" spans="1:14" x14ac:dyDescent="0.25">
      <c r="A47" s="407" t="s">
        <v>93</v>
      </c>
      <c r="B47" s="407"/>
      <c r="C47" s="16">
        <v>32762</v>
      </c>
      <c r="D47" s="17">
        <v>576</v>
      </c>
      <c r="E47" s="16">
        <v>4056</v>
      </c>
      <c r="F47" s="17">
        <v>391</v>
      </c>
      <c r="G47" s="17">
        <v>138</v>
      </c>
      <c r="H47" s="135">
        <v>37923</v>
      </c>
      <c r="I47" s="16">
        <v>8173265</v>
      </c>
      <c r="J47" s="16">
        <v>143695</v>
      </c>
      <c r="K47" s="16">
        <v>1011868</v>
      </c>
      <c r="L47" s="16">
        <v>97544</v>
      </c>
      <c r="M47" s="16">
        <v>34427</v>
      </c>
      <c r="N47" s="137">
        <v>9460799</v>
      </c>
    </row>
    <row r="48" spans="1:14" x14ac:dyDescent="0.25">
      <c r="A48" s="407" t="s">
        <v>95</v>
      </c>
      <c r="B48" s="407"/>
      <c r="C48" s="17">
        <v>182</v>
      </c>
      <c r="D48" s="16">
        <v>9892</v>
      </c>
      <c r="E48" s="17">
        <v>870</v>
      </c>
      <c r="F48" s="17">
        <v>63</v>
      </c>
      <c r="G48" s="17">
        <v>27</v>
      </c>
      <c r="H48" s="135">
        <v>11034</v>
      </c>
      <c r="I48" s="16">
        <v>48058</v>
      </c>
      <c r="J48" s="16">
        <v>2612054</v>
      </c>
      <c r="K48" s="16">
        <v>229727</v>
      </c>
      <c r="L48" s="16">
        <v>16634</v>
      </c>
      <c r="M48" s="16">
        <v>7128</v>
      </c>
      <c r="N48" s="137">
        <v>2913601</v>
      </c>
    </row>
    <row r="49" spans="1:14" x14ac:dyDescent="0.25">
      <c r="A49" s="407" t="s">
        <v>97</v>
      </c>
      <c r="B49" s="407"/>
      <c r="C49" s="17">
        <v>61</v>
      </c>
      <c r="D49" s="17">
        <v>92</v>
      </c>
      <c r="E49" s="16">
        <v>6372</v>
      </c>
      <c r="F49" s="17">
        <v>17</v>
      </c>
      <c r="G49" s="16">
        <v>5999</v>
      </c>
      <c r="H49" s="135">
        <v>12541</v>
      </c>
      <c r="I49" s="16">
        <v>17038</v>
      </c>
      <c r="J49" s="16">
        <v>25693</v>
      </c>
      <c r="K49" s="16">
        <v>1779521</v>
      </c>
      <c r="L49" s="16">
        <v>4749</v>
      </c>
      <c r="M49" s="16">
        <v>1675354</v>
      </c>
      <c r="N49" s="137">
        <v>3502355</v>
      </c>
    </row>
    <row r="50" spans="1:14" x14ac:dyDescent="0.25">
      <c r="A50" s="407" t="s">
        <v>99</v>
      </c>
      <c r="B50" s="407"/>
      <c r="C50" s="16">
        <v>30866</v>
      </c>
      <c r="D50" s="16">
        <v>5608</v>
      </c>
      <c r="E50" s="16">
        <v>7652</v>
      </c>
      <c r="F50" s="17">
        <v>371</v>
      </c>
      <c r="G50" s="16">
        <v>1522</v>
      </c>
      <c r="H50" s="135">
        <v>46019</v>
      </c>
      <c r="I50" s="16">
        <v>7700263</v>
      </c>
      <c r="J50" s="16">
        <v>1399049</v>
      </c>
      <c r="K50" s="16">
        <v>1908973</v>
      </c>
      <c r="L50" s="16">
        <v>92554</v>
      </c>
      <c r="M50" s="16">
        <v>379699</v>
      </c>
      <c r="N50" s="137">
        <v>11480538</v>
      </c>
    </row>
    <row r="51" spans="1:14" x14ac:dyDescent="0.25">
      <c r="A51" s="407" t="s">
        <v>101</v>
      </c>
      <c r="B51" s="407"/>
      <c r="C51" s="17">
        <v>613</v>
      </c>
      <c r="D51" s="16">
        <v>10556</v>
      </c>
      <c r="E51" s="16">
        <v>7479</v>
      </c>
      <c r="F51" s="17">
        <v>117</v>
      </c>
      <c r="G51" s="16">
        <v>23590</v>
      </c>
      <c r="H51" s="135">
        <v>42355</v>
      </c>
      <c r="I51" s="16">
        <v>149219</v>
      </c>
      <c r="J51" s="16">
        <v>2569598</v>
      </c>
      <c r="K51" s="16">
        <v>1820580</v>
      </c>
      <c r="L51" s="16">
        <v>28480</v>
      </c>
      <c r="M51" s="16">
        <v>5742405</v>
      </c>
      <c r="N51" s="137">
        <v>10310282</v>
      </c>
    </row>
    <row r="52" spans="1:14" x14ac:dyDescent="0.25">
      <c r="A52" s="407" t="s">
        <v>103</v>
      </c>
      <c r="B52" s="407"/>
      <c r="C52" s="17">
        <v>260</v>
      </c>
      <c r="D52" s="17">
        <v>225</v>
      </c>
      <c r="E52" s="16">
        <v>16282</v>
      </c>
      <c r="F52" s="17">
        <v>146</v>
      </c>
      <c r="G52" s="16">
        <v>5711</v>
      </c>
      <c r="H52" s="135">
        <v>22624</v>
      </c>
      <c r="I52" s="16">
        <v>64863</v>
      </c>
      <c r="J52" s="16">
        <v>56131</v>
      </c>
      <c r="K52" s="16">
        <v>4061936</v>
      </c>
      <c r="L52" s="16">
        <v>36423</v>
      </c>
      <c r="M52" s="16">
        <v>1424747</v>
      </c>
      <c r="N52" s="137">
        <v>5644100</v>
      </c>
    </row>
    <row r="53" spans="1:14" x14ac:dyDescent="0.25">
      <c r="A53" s="407" t="s">
        <v>105</v>
      </c>
      <c r="B53" s="407"/>
      <c r="C53" s="16">
        <v>1470</v>
      </c>
      <c r="D53" s="16">
        <v>2376</v>
      </c>
      <c r="E53" s="17">
        <v>568</v>
      </c>
      <c r="F53" s="17">
        <v>118</v>
      </c>
      <c r="G53" s="16">
        <v>21963</v>
      </c>
      <c r="H53" s="135">
        <v>26495</v>
      </c>
      <c r="I53" s="16">
        <v>366726</v>
      </c>
      <c r="J53" s="16">
        <v>592749</v>
      </c>
      <c r="K53" s="16">
        <v>141700</v>
      </c>
      <c r="L53" s="16">
        <v>29435</v>
      </c>
      <c r="M53" s="16">
        <v>5479198</v>
      </c>
      <c r="N53" s="137">
        <v>6609808</v>
      </c>
    </row>
    <row r="54" spans="1:14" x14ac:dyDescent="0.25">
      <c r="A54" s="407" t="s">
        <v>107</v>
      </c>
      <c r="B54" s="407"/>
      <c r="C54" s="17">
        <v>409</v>
      </c>
      <c r="D54" s="17">
        <v>202</v>
      </c>
      <c r="E54" s="16">
        <v>10432</v>
      </c>
      <c r="F54" s="16">
        <v>7858</v>
      </c>
      <c r="G54" s="17">
        <v>71</v>
      </c>
      <c r="H54" s="135">
        <v>18972</v>
      </c>
      <c r="I54" s="16">
        <v>99559</v>
      </c>
      <c r="J54" s="16">
        <v>49172</v>
      </c>
      <c r="K54" s="16">
        <v>2539412</v>
      </c>
      <c r="L54" s="16">
        <v>1912836</v>
      </c>
      <c r="M54" s="16">
        <v>17283</v>
      </c>
      <c r="N54" s="137">
        <v>4618262</v>
      </c>
    </row>
    <row r="55" spans="1:14" x14ac:dyDescent="0.25">
      <c r="A55" s="407" t="s">
        <v>109</v>
      </c>
      <c r="B55" s="407"/>
      <c r="C55" s="17">
        <v>293</v>
      </c>
      <c r="D55" s="17">
        <v>428</v>
      </c>
      <c r="E55" s="16">
        <v>10869</v>
      </c>
      <c r="F55" s="16">
        <v>5544</v>
      </c>
      <c r="G55" s="17">
        <v>48</v>
      </c>
      <c r="H55" s="135">
        <v>17182</v>
      </c>
      <c r="I55" s="16">
        <v>77369</v>
      </c>
      <c r="J55" s="16">
        <v>113015</v>
      </c>
      <c r="K55" s="16">
        <v>2870038</v>
      </c>
      <c r="L55" s="16">
        <v>1463933</v>
      </c>
      <c r="M55" s="16">
        <v>12674</v>
      </c>
      <c r="N55" s="137">
        <v>4537029</v>
      </c>
    </row>
    <row r="56" spans="1:14" x14ac:dyDescent="0.25">
      <c r="A56" s="407" t="s">
        <v>111</v>
      </c>
      <c r="B56" s="407"/>
      <c r="C56" s="17">
        <v>173</v>
      </c>
      <c r="D56" s="16">
        <v>20857</v>
      </c>
      <c r="E56" s="16">
        <v>5263</v>
      </c>
      <c r="F56" s="17">
        <v>87</v>
      </c>
      <c r="G56" s="17">
        <v>39</v>
      </c>
      <c r="H56" s="135">
        <v>26419</v>
      </c>
      <c r="I56" s="16">
        <v>42112</v>
      </c>
      <c r="J56" s="16">
        <v>5077124</v>
      </c>
      <c r="K56" s="16">
        <v>1281147</v>
      </c>
      <c r="L56" s="16">
        <v>21177</v>
      </c>
      <c r="M56" s="16">
        <v>9493</v>
      </c>
      <c r="N56" s="137">
        <v>6431053</v>
      </c>
    </row>
    <row r="57" spans="1:14" x14ac:dyDescent="0.25">
      <c r="A57" s="407" t="s">
        <v>113</v>
      </c>
      <c r="B57" s="407"/>
      <c r="C57" s="16">
        <v>3666</v>
      </c>
      <c r="D57" s="16">
        <v>1626</v>
      </c>
      <c r="E57" s="16">
        <v>2322</v>
      </c>
      <c r="F57" s="16">
        <v>1713</v>
      </c>
      <c r="G57" s="17">
        <v>817</v>
      </c>
      <c r="H57" s="135">
        <v>10144</v>
      </c>
      <c r="I57" s="16">
        <v>631459</v>
      </c>
      <c r="J57" s="16">
        <v>280074</v>
      </c>
      <c r="K57" s="16">
        <v>399959</v>
      </c>
      <c r="L57" s="16">
        <v>295059</v>
      </c>
      <c r="M57" s="16">
        <v>140726</v>
      </c>
      <c r="N57" s="137">
        <v>1747277</v>
      </c>
    </row>
    <row r="58" spans="1:14" x14ac:dyDescent="0.25">
      <c r="A58" s="407" t="s">
        <v>115</v>
      </c>
      <c r="B58" s="407"/>
      <c r="C58" s="16">
        <v>10739</v>
      </c>
      <c r="D58" s="16">
        <v>1460</v>
      </c>
      <c r="E58" s="16">
        <v>3889</v>
      </c>
      <c r="F58" s="16">
        <v>1263</v>
      </c>
      <c r="G58" s="17">
        <v>790</v>
      </c>
      <c r="H58" s="135">
        <v>18141</v>
      </c>
      <c r="I58" s="16">
        <v>1849767</v>
      </c>
      <c r="J58" s="16">
        <v>251482</v>
      </c>
      <c r="K58" s="16">
        <v>669870</v>
      </c>
      <c r="L58" s="16">
        <v>217549</v>
      </c>
      <c r="M58" s="16">
        <v>136076</v>
      </c>
      <c r="N58" s="137">
        <v>3124744</v>
      </c>
    </row>
    <row r="59" spans="1:14" x14ac:dyDescent="0.25">
      <c r="A59" s="407" t="s">
        <v>117</v>
      </c>
      <c r="B59" s="407"/>
      <c r="C59" s="16">
        <v>4094</v>
      </c>
      <c r="D59" s="16">
        <v>12501</v>
      </c>
      <c r="E59" s="16">
        <v>6413</v>
      </c>
      <c r="F59" s="17">
        <v>982</v>
      </c>
      <c r="G59" s="17">
        <v>743</v>
      </c>
      <c r="H59" s="135">
        <v>24733</v>
      </c>
      <c r="I59" s="16">
        <v>705182</v>
      </c>
      <c r="J59" s="16">
        <v>2153265</v>
      </c>
      <c r="K59" s="16">
        <v>1104624</v>
      </c>
      <c r="L59" s="16">
        <v>169148</v>
      </c>
      <c r="M59" s="16">
        <v>127980</v>
      </c>
      <c r="N59" s="137">
        <v>4260199</v>
      </c>
    </row>
    <row r="60" spans="1:14" x14ac:dyDescent="0.25">
      <c r="A60" s="407" t="s">
        <v>119</v>
      </c>
      <c r="B60" s="407"/>
      <c r="C60" s="16">
        <v>1507</v>
      </c>
      <c r="D60" s="16">
        <v>1781</v>
      </c>
      <c r="E60" s="17">
        <v>173</v>
      </c>
      <c r="F60" s="17">
        <v>40</v>
      </c>
      <c r="G60" s="16">
        <v>2500</v>
      </c>
      <c r="H60" s="135">
        <v>6001</v>
      </c>
      <c r="I60" s="16">
        <v>212409</v>
      </c>
      <c r="J60" s="16">
        <v>251030</v>
      </c>
      <c r="K60" s="16">
        <v>24384</v>
      </c>
      <c r="L60" s="16">
        <v>5639</v>
      </c>
      <c r="M60" s="16">
        <v>352373</v>
      </c>
      <c r="N60" s="137">
        <v>845835</v>
      </c>
    </row>
    <row r="61" spans="1:14" x14ac:dyDescent="0.25">
      <c r="A61" s="407" t="s">
        <v>121</v>
      </c>
      <c r="B61" s="407"/>
      <c r="C61" s="17">
        <v>12</v>
      </c>
      <c r="D61" s="17">
        <v>16</v>
      </c>
      <c r="E61" s="16">
        <v>1657</v>
      </c>
      <c r="F61" s="17">
        <v>27</v>
      </c>
      <c r="G61" s="16">
        <v>2286</v>
      </c>
      <c r="H61" s="135">
        <v>3998</v>
      </c>
      <c r="I61" s="16">
        <v>2067</v>
      </c>
      <c r="J61" s="16">
        <v>2755</v>
      </c>
      <c r="K61" s="16">
        <v>285413</v>
      </c>
      <c r="L61" s="16">
        <v>4650</v>
      </c>
      <c r="M61" s="16">
        <v>393756</v>
      </c>
      <c r="N61" s="137">
        <v>688641</v>
      </c>
    </row>
    <row r="62" spans="1:14" x14ac:dyDescent="0.25">
      <c r="A62" s="407" t="s">
        <v>123</v>
      </c>
      <c r="B62" s="407"/>
      <c r="C62" s="17">
        <v>214</v>
      </c>
      <c r="D62" s="17">
        <v>68</v>
      </c>
      <c r="E62" s="17">
        <v>65</v>
      </c>
      <c r="F62" s="17">
        <v>33</v>
      </c>
      <c r="G62" s="17">
        <v>20</v>
      </c>
      <c r="H62" s="136">
        <v>400</v>
      </c>
      <c r="I62" s="16">
        <v>30164</v>
      </c>
      <c r="J62" s="16">
        <v>9586</v>
      </c>
      <c r="K62" s="16">
        <v>9161</v>
      </c>
      <c r="L62" s="16">
        <v>4651</v>
      </c>
      <c r="M62" s="16">
        <v>2820</v>
      </c>
      <c r="N62" s="137">
        <v>56382</v>
      </c>
    </row>
    <row r="63" spans="1:14" x14ac:dyDescent="0.25">
      <c r="A63" s="407" t="s">
        <v>125</v>
      </c>
      <c r="B63" s="407"/>
      <c r="C63" s="17">
        <v>866</v>
      </c>
      <c r="D63" s="16">
        <v>1518</v>
      </c>
      <c r="E63" s="16">
        <v>3371</v>
      </c>
      <c r="F63" s="17">
        <v>769</v>
      </c>
      <c r="G63" s="17">
        <v>139</v>
      </c>
      <c r="H63" s="135">
        <v>6663</v>
      </c>
      <c r="I63" s="16">
        <v>122063</v>
      </c>
      <c r="J63" s="16">
        <v>213962</v>
      </c>
      <c r="K63" s="16">
        <v>475139</v>
      </c>
      <c r="L63" s="16">
        <v>108389</v>
      </c>
      <c r="M63" s="16">
        <v>19593</v>
      </c>
      <c r="N63" s="137">
        <v>939146</v>
      </c>
    </row>
    <row r="64" spans="1:14" x14ac:dyDescent="0.25">
      <c r="A64" s="407" t="s">
        <v>127</v>
      </c>
      <c r="B64" s="407"/>
      <c r="C64" s="16">
        <v>1224</v>
      </c>
      <c r="D64" s="17">
        <v>315</v>
      </c>
      <c r="E64" s="17">
        <v>374</v>
      </c>
      <c r="F64" s="17">
        <v>145</v>
      </c>
      <c r="G64" s="17">
        <v>92</v>
      </c>
      <c r="H64" s="135">
        <v>2150</v>
      </c>
      <c r="I64" s="16">
        <v>217575</v>
      </c>
      <c r="J64" s="16">
        <v>55994</v>
      </c>
      <c r="K64" s="16">
        <v>66482</v>
      </c>
      <c r="L64" s="16">
        <v>25775</v>
      </c>
      <c r="M64" s="16">
        <v>16354</v>
      </c>
      <c r="N64" s="137">
        <v>382180</v>
      </c>
    </row>
    <row r="65" spans="1:14" x14ac:dyDescent="0.25">
      <c r="A65" s="407" t="s">
        <v>129</v>
      </c>
      <c r="B65" s="407"/>
      <c r="C65" s="17">
        <v>27</v>
      </c>
      <c r="D65" s="17">
        <v>5</v>
      </c>
      <c r="E65" s="17">
        <v>4</v>
      </c>
      <c r="F65" s="17">
        <v>3</v>
      </c>
      <c r="G65" s="17">
        <v>8</v>
      </c>
      <c r="H65" s="136">
        <v>47</v>
      </c>
      <c r="I65" s="16">
        <v>7972</v>
      </c>
      <c r="J65" s="16">
        <v>1476</v>
      </c>
      <c r="K65" s="16">
        <v>1182</v>
      </c>
      <c r="L65" s="17">
        <v>886</v>
      </c>
      <c r="M65" s="16">
        <v>2362</v>
      </c>
      <c r="N65" s="137">
        <v>13878</v>
      </c>
    </row>
    <row r="66" spans="1:14" s="1" customFormat="1" x14ac:dyDescent="0.25">
      <c r="A66" s="407" t="s">
        <v>150</v>
      </c>
      <c r="B66" s="407"/>
      <c r="C66" s="16">
        <v>607065</v>
      </c>
      <c r="D66" s="16">
        <v>432763</v>
      </c>
      <c r="E66" s="16">
        <v>459168</v>
      </c>
      <c r="F66" s="16">
        <v>199184</v>
      </c>
      <c r="G66" s="16">
        <v>227344</v>
      </c>
      <c r="H66" s="135">
        <v>1925524</v>
      </c>
      <c r="I66" s="16">
        <v>143189440</v>
      </c>
      <c r="J66" s="16">
        <v>100814266</v>
      </c>
      <c r="K66" s="16">
        <v>109670883</v>
      </c>
      <c r="L66" s="16">
        <v>46813516</v>
      </c>
      <c r="M66" s="16">
        <v>55591452</v>
      </c>
      <c r="N66" s="137">
        <v>456079557</v>
      </c>
    </row>
  </sheetData>
  <mergeCells count="68">
    <mergeCell ref="A11:B11"/>
    <mergeCell ref="A2:N2"/>
    <mergeCell ref="A3:A4"/>
    <mergeCell ref="B3:B4"/>
    <mergeCell ref="C3:H3"/>
    <mergeCell ref="I3:N3"/>
    <mergeCell ref="A5:B5"/>
    <mergeCell ref="A6:B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46:B46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5:B55"/>
    <mergeCell ref="A56:B56"/>
    <mergeCell ref="A57:B57"/>
    <mergeCell ref="A58:B58"/>
    <mergeCell ref="A47:B47"/>
    <mergeCell ref="L1:N1"/>
    <mergeCell ref="A66:B66"/>
    <mergeCell ref="A60:B60"/>
    <mergeCell ref="A61:B61"/>
    <mergeCell ref="A62:B62"/>
    <mergeCell ref="A63:B63"/>
    <mergeCell ref="A64:B64"/>
    <mergeCell ref="A65:B65"/>
    <mergeCell ref="A59:B59"/>
    <mergeCell ref="A48:B48"/>
    <mergeCell ref="A49:B49"/>
    <mergeCell ref="A50:B50"/>
    <mergeCell ref="A51:B51"/>
    <mergeCell ref="A52:B52"/>
    <mergeCell ref="A53:B53"/>
    <mergeCell ref="A54:B54"/>
  </mergeCells>
  <pageMargins left="0.7" right="0.7" top="0.75" bottom="0.75" header="0.3" footer="0.3"/>
  <pageSetup paperSize="9" scale="7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Normal="100" zoomScaleSheetLayoutView="100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L1" sqref="L1:O1"/>
    </sheetView>
  </sheetViews>
  <sheetFormatPr defaultRowHeight="15" x14ac:dyDescent="0.25"/>
  <cols>
    <col min="1" max="1" width="7.5703125" style="1" customWidth="1"/>
    <col min="2" max="2" width="25.28515625" style="1" customWidth="1"/>
    <col min="3" max="4" width="10.140625" style="1" customWidth="1"/>
    <col min="5" max="6" width="10" style="1" customWidth="1"/>
    <col min="7" max="7" width="11" style="1" customWidth="1"/>
    <col min="8" max="8" width="10.140625" style="1" customWidth="1"/>
    <col min="9" max="9" width="11.5703125" style="1" customWidth="1"/>
    <col min="10" max="10" width="10.5703125" style="1" customWidth="1"/>
    <col min="11" max="11" width="10.140625" style="1" customWidth="1"/>
    <col min="12" max="12" width="11.140625" style="1" customWidth="1"/>
    <col min="13" max="13" width="11.28515625" style="1" customWidth="1"/>
    <col min="14" max="14" width="11.7109375" style="1" customWidth="1"/>
    <col min="15" max="15" width="10.140625" style="1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1" customFormat="1" ht="37.5" customHeight="1" x14ac:dyDescent="0.25">
      <c r="L1" s="406" t="s">
        <v>384</v>
      </c>
      <c r="M1" s="406"/>
      <c r="N1" s="406"/>
      <c r="O1" s="406"/>
    </row>
    <row r="2" spans="1:15" s="1" customFormat="1" ht="44.25" customHeight="1" x14ac:dyDescent="0.25">
      <c r="A2" s="415" t="s">
        <v>0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</row>
    <row r="3" spans="1:15" s="1" customFormat="1" ht="25.5" customHeight="1" x14ac:dyDescent="0.25">
      <c r="A3" s="416" t="s">
        <v>1</v>
      </c>
      <c r="B3" s="418" t="s">
        <v>2</v>
      </c>
      <c r="C3" s="420" t="s">
        <v>3</v>
      </c>
      <c r="D3" s="420"/>
      <c r="E3" s="420"/>
      <c r="F3" s="420"/>
      <c r="G3" s="420"/>
      <c r="H3" s="421" t="s">
        <v>4</v>
      </c>
      <c r="I3" s="423" t="s">
        <v>5</v>
      </c>
      <c r="J3" s="420" t="s">
        <v>6</v>
      </c>
      <c r="K3" s="420"/>
      <c r="L3" s="420"/>
      <c r="M3" s="420"/>
      <c r="N3" s="420"/>
      <c r="O3" s="421" t="s">
        <v>4</v>
      </c>
    </row>
    <row r="4" spans="1:15" s="1" customFormat="1" ht="96" customHeight="1" x14ac:dyDescent="0.25">
      <c r="A4" s="417"/>
      <c r="B4" s="419"/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422"/>
      <c r="I4" s="424"/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422"/>
    </row>
    <row r="5" spans="1:15" ht="26.25" x14ac:dyDescent="0.25">
      <c r="A5" s="3" t="s">
        <v>12</v>
      </c>
      <c r="B5" s="3" t="s">
        <v>13</v>
      </c>
      <c r="C5" s="4">
        <v>204406</v>
      </c>
      <c r="D5" s="4">
        <v>63524</v>
      </c>
      <c r="E5" s="4">
        <v>107401</v>
      </c>
      <c r="F5" s="4">
        <v>10520</v>
      </c>
      <c r="G5" s="4">
        <v>52321</v>
      </c>
      <c r="H5" s="5">
        <v>438172</v>
      </c>
      <c r="I5" s="6">
        <v>79.239999999999995</v>
      </c>
      <c r="J5" s="4">
        <v>161971</v>
      </c>
      <c r="K5" s="4">
        <v>50336</v>
      </c>
      <c r="L5" s="4">
        <v>85105</v>
      </c>
      <c r="M5" s="4">
        <v>8336</v>
      </c>
      <c r="N5" s="4">
        <v>41459</v>
      </c>
      <c r="O5" s="5">
        <v>347207</v>
      </c>
    </row>
    <row r="6" spans="1:15" ht="26.25" x14ac:dyDescent="0.25">
      <c r="A6" s="3" t="s">
        <v>14</v>
      </c>
      <c r="B6" s="3" t="s">
        <v>15</v>
      </c>
      <c r="C6" s="4">
        <v>52923</v>
      </c>
      <c r="D6" s="4">
        <v>17442</v>
      </c>
      <c r="E6" s="4">
        <v>11554</v>
      </c>
      <c r="F6" s="4">
        <v>20167</v>
      </c>
      <c r="G6" s="4">
        <v>24479</v>
      </c>
      <c r="H6" s="5">
        <v>126565</v>
      </c>
      <c r="I6" s="6">
        <v>81.33</v>
      </c>
      <c r="J6" s="4">
        <v>43042</v>
      </c>
      <c r="K6" s="4">
        <v>14186</v>
      </c>
      <c r="L6" s="4">
        <v>9397</v>
      </c>
      <c r="M6" s="4">
        <v>16402</v>
      </c>
      <c r="N6" s="4">
        <v>19909</v>
      </c>
      <c r="O6" s="5">
        <v>102936</v>
      </c>
    </row>
    <row r="7" spans="1:15" x14ac:dyDescent="0.25">
      <c r="A7" s="3" t="s">
        <v>16</v>
      </c>
      <c r="B7" s="3" t="s">
        <v>17</v>
      </c>
      <c r="C7" s="4">
        <v>1244624</v>
      </c>
      <c r="D7" s="4">
        <v>119208</v>
      </c>
      <c r="E7" s="4">
        <v>72725</v>
      </c>
      <c r="F7" s="4">
        <v>44458</v>
      </c>
      <c r="G7" s="4">
        <v>208435</v>
      </c>
      <c r="H7" s="5">
        <v>1689450</v>
      </c>
      <c r="I7" s="6">
        <v>72.94</v>
      </c>
      <c r="J7" s="4">
        <v>907829</v>
      </c>
      <c r="K7" s="4">
        <v>86950</v>
      </c>
      <c r="L7" s="4">
        <v>53046</v>
      </c>
      <c r="M7" s="4">
        <v>32428</v>
      </c>
      <c r="N7" s="4">
        <v>152032</v>
      </c>
      <c r="O7" s="5">
        <v>1232285</v>
      </c>
    </row>
    <row r="8" spans="1:15" x14ac:dyDescent="0.25">
      <c r="A8" s="3" t="s">
        <v>18</v>
      </c>
      <c r="B8" s="3" t="s">
        <v>19</v>
      </c>
      <c r="C8" s="4">
        <v>1716845</v>
      </c>
      <c r="D8" s="4">
        <v>278322</v>
      </c>
      <c r="E8" s="4">
        <v>214561</v>
      </c>
      <c r="F8" s="4">
        <v>199570</v>
      </c>
      <c r="G8" s="4">
        <v>563557</v>
      </c>
      <c r="H8" s="5">
        <v>2972855</v>
      </c>
      <c r="I8" s="6">
        <v>86.77</v>
      </c>
      <c r="J8" s="4">
        <v>1489706</v>
      </c>
      <c r="K8" s="4">
        <v>241500</v>
      </c>
      <c r="L8" s="4">
        <v>186175</v>
      </c>
      <c r="M8" s="4">
        <v>173167</v>
      </c>
      <c r="N8" s="4">
        <v>488998</v>
      </c>
      <c r="O8" s="5">
        <v>2579546</v>
      </c>
    </row>
    <row r="9" spans="1:15" x14ac:dyDescent="0.25">
      <c r="A9" s="3" t="s">
        <v>20</v>
      </c>
      <c r="B9" s="3" t="s">
        <v>21</v>
      </c>
      <c r="C9" s="4">
        <v>2350111</v>
      </c>
      <c r="D9" s="4">
        <v>532393</v>
      </c>
      <c r="E9" s="4">
        <v>279443</v>
      </c>
      <c r="F9" s="4">
        <v>81750</v>
      </c>
      <c r="G9" s="4">
        <v>293922</v>
      </c>
      <c r="H9" s="5">
        <v>3537619</v>
      </c>
      <c r="I9" s="6">
        <v>88.88</v>
      </c>
      <c r="J9" s="4">
        <v>2088779</v>
      </c>
      <c r="K9" s="4">
        <v>473191</v>
      </c>
      <c r="L9" s="4">
        <v>248369</v>
      </c>
      <c r="M9" s="4">
        <v>72659</v>
      </c>
      <c r="N9" s="4">
        <v>261238</v>
      </c>
      <c r="O9" s="5">
        <v>3144236</v>
      </c>
    </row>
    <row r="10" spans="1:15" x14ac:dyDescent="0.25">
      <c r="A10" s="3" t="s">
        <v>22</v>
      </c>
      <c r="B10" s="3" t="s">
        <v>23</v>
      </c>
      <c r="C10" s="4">
        <v>1613842</v>
      </c>
      <c r="D10" s="4">
        <v>359316</v>
      </c>
      <c r="E10" s="4">
        <v>366561</v>
      </c>
      <c r="F10" s="4">
        <v>75424</v>
      </c>
      <c r="G10" s="4">
        <v>481653</v>
      </c>
      <c r="H10" s="5">
        <v>2896796</v>
      </c>
      <c r="I10" s="6">
        <v>84.88</v>
      </c>
      <c r="J10" s="4">
        <v>1369829</v>
      </c>
      <c r="K10" s="4">
        <v>304987</v>
      </c>
      <c r="L10" s="4">
        <v>311137</v>
      </c>
      <c r="M10" s="4">
        <v>64020</v>
      </c>
      <c r="N10" s="4">
        <v>408827</v>
      </c>
      <c r="O10" s="5">
        <v>2458800</v>
      </c>
    </row>
    <row r="11" spans="1:15" x14ac:dyDescent="0.25">
      <c r="A11" s="3" t="s">
        <v>24</v>
      </c>
      <c r="B11" s="3" t="s">
        <v>25</v>
      </c>
      <c r="C11" s="4">
        <v>1403098</v>
      </c>
      <c r="D11" s="4">
        <v>353544</v>
      </c>
      <c r="E11" s="4">
        <v>158148</v>
      </c>
      <c r="F11" s="4">
        <v>84817</v>
      </c>
      <c r="G11" s="4">
        <v>277887</v>
      </c>
      <c r="H11" s="5">
        <v>2277494</v>
      </c>
      <c r="I11" s="6">
        <v>96.35</v>
      </c>
      <c r="J11" s="4">
        <v>1351885</v>
      </c>
      <c r="K11" s="4">
        <v>340640</v>
      </c>
      <c r="L11" s="4">
        <v>152376</v>
      </c>
      <c r="M11" s="4">
        <v>81721</v>
      </c>
      <c r="N11" s="4">
        <v>267744</v>
      </c>
      <c r="O11" s="5">
        <v>2194366</v>
      </c>
    </row>
    <row r="12" spans="1:15" ht="26.25" x14ac:dyDescent="0.25">
      <c r="A12" s="3" t="s">
        <v>26</v>
      </c>
      <c r="B12" s="3" t="s">
        <v>27</v>
      </c>
      <c r="C12" s="4">
        <v>1370899</v>
      </c>
      <c r="D12" s="4">
        <v>1063593</v>
      </c>
      <c r="E12" s="4">
        <v>400601</v>
      </c>
      <c r="F12" s="4">
        <v>92916</v>
      </c>
      <c r="G12" s="4">
        <v>336637</v>
      </c>
      <c r="H12" s="5">
        <v>3264646</v>
      </c>
      <c r="I12" s="6">
        <v>70.45</v>
      </c>
      <c r="J12" s="4">
        <v>965798</v>
      </c>
      <c r="K12" s="4">
        <v>749301</v>
      </c>
      <c r="L12" s="4">
        <v>282223</v>
      </c>
      <c r="M12" s="4">
        <v>65459</v>
      </c>
      <c r="N12" s="4">
        <v>237161</v>
      </c>
      <c r="O12" s="5">
        <v>2299942</v>
      </c>
    </row>
    <row r="13" spans="1:15" x14ac:dyDescent="0.25">
      <c r="A13" s="3" t="s">
        <v>28</v>
      </c>
      <c r="B13" s="3" t="s">
        <v>29</v>
      </c>
      <c r="C13" s="4">
        <v>72039</v>
      </c>
      <c r="D13" s="4">
        <v>231134</v>
      </c>
      <c r="E13" s="4">
        <v>49473</v>
      </c>
      <c r="F13" s="4">
        <v>6988</v>
      </c>
      <c r="G13" s="4">
        <v>122262</v>
      </c>
      <c r="H13" s="5">
        <v>481896</v>
      </c>
      <c r="I13" s="6">
        <v>82.58</v>
      </c>
      <c r="J13" s="4">
        <v>59490</v>
      </c>
      <c r="K13" s="4">
        <v>190870</v>
      </c>
      <c r="L13" s="4">
        <v>40855</v>
      </c>
      <c r="M13" s="4">
        <v>5771</v>
      </c>
      <c r="N13" s="4">
        <v>100964</v>
      </c>
      <c r="O13" s="5">
        <v>397950</v>
      </c>
    </row>
    <row r="14" spans="1:15" x14ac:dyDescent="0.25">
      <c r="A14" s="3" t="s">
        <v>30</v>
      </c>
      <c r="B14" s="3" t="s">
        <v>31</v>
      </c>
      <c r="C14" s="4">
        <v>206443</v>
      </c>
      <c r="D14" s="4">
        <v>380853</v>
      </c>
      <c r="E14" s="4">
        <v>69200</v>
      </c>
      <c r="F14" s="4">
        <v>25248</v>
      </c>
      <c r="G14" s="4">
        <v>204422</v>
      </c>
      <c r="H14" s="5">
        <v>886166</v>
      </c>
      <c r="I14" s="6">
        <v>96.42</v>
      </c>
      <c r="J14" s="4">
        <v>199052</v>
      </c>
      <c r="K14" s="4">
        <v>367218</v>
      </c>
      <c r="L14" s="4">
        <v>66723</v>
      </c>
      <c r="M14" s="4">
        <v>24344</v>
      </c>
      <c r="N14" s="4">
        <v>197104</v>
      </c>
      <c r="O14" s="5">
        <v>854441</v>
      </c>
    </row>
    <row r="15" spans="1:15" x14ac:dyDescent="0.25">
      <c r="A15" s="3" t="s">
        <v>32</v>
      </c>
      <c r="B15" s="3" t="s">
        <v>33</v>
      </c>
      <c r="C15" s="4">
        <v>119998</v>
      </c>
      <c r="D15" s="4">
        <v>522319</v>
      </c>
      <c r="E15" s="4">
        <v>111042</v>
      </c>
      <c r="F15" s="4">
        <v>15754</v>
      </c>
      <c r="G15" s="4">
        <v>243050</v>
      </c>
      <c r="H15" s="5">
        <v>1012163</v>
      </c>
      <c r="I15" s="6">
        <v>90.11</v>
      </c>
      <c r="J15" s="4">
        <v>108130</v>
      </c>
      <c r="K15" s="4">
        <v>470662</v>
      </c>
      <c r="L15" s="4">
        <v>100060</v>
      </c>
      <c r="M15" s="4">
        <v>14196</v>
      </c>
      <c r="N15" s="4">
        <v>219012</v>
      </c>
      <c r="O15" s="5">
        <v>912060</v>
      </c>
    </row>
    <row r="16" spans="1:15" x14ac:dyDescent="0.25">
      <c r="A16" s="3" t="s">
        <v>34</v>
      </c>
      <c r="B16" s="3" t="s">
        <v>35</v>
      </c>
      <c r="C16" s="4">
        <v>358555</v>
      </c>
      <c r="D16" s="4">
        <v>757790</v>
      </c>
      <c r="E16" s="4">
        <v>106306</v>
      </c>
      <c r="F16" s="4">
        <v>22562</v>
      </c>
      <c r="G16" s="4">
        <v>371140</v>
      </c>
      <c r="H16" s="5">
        <v>1616353</v>
      </c>
      <c r="I16" s="6">
        <v>88.36</v>
      </c>
      <c r="J16" s="4">
        <v>316819</v>
      </c>
      <c r="K16" s="4">
        <v>669583</v>
      </c>
      <c r="L16" s="4">
        <v>93932</v>
      </c>
      <c r="M16" s="4">
        <v>19936</v>
      </c>
      <c r="N16" s="4">
        <v>327939</v>
      </c>
      <c r="O16" s="5">
        <v>1428209</v>
      </c>
    </row>
    <row r="17" spans="1:15" x14ac:dyDescent="0.25">
      <c r="A17" s="3" t="s">
        <v>36</v>
      </c>
      <c r="B17" s="3" t="s">
        <v>37</v>
      </c>
      <c r="C17" s="4">
        <v>174663</v>
      </c>
      <c r="D17" s="4">
        <v>892953</v>
      </c>
      <c r="E17" s="4">
        <v>69478</v>
      </c>
      <c r="F17" s="4">
        <v>22120</v>
      </c>
      <c r="G17" s="4">
        <v>424981</v>
      </c>
      <c r="H17" s="5">
        <v>1584195</v>
      </c>
      <c r="I17" s="6">
        <v>81.48</v>
      </c>
      <c r="J17" s="4">
        <v>142315</v>
      </c>
      <c r="K17" s="4">
        <v>727578</v>
      </c>
      <c r="L17" s="4">
        <v>56611</v>
      </c>
      <c r="M17" s="4">
        <v>18023</v>
      </c>
      <c r="N17" s="4">
        <v>346275</v>
      </c>
      <c r="O17" s="5">
        <v>1290802</v>
      </c>
    </row>
    <row r="18" spans="1:15" ht="26.25" x14ac:dyDescent="0.25">
      <c r="A18" s="3" t="s">
        <v>38</v>
      </c>
      <c r="B18" s="3" t="s">
        <v>39</v>
      </c>
      <c r="C18" s="4">
        <v>24482</v>
      </c>
      <c r="D18" s="4">
        <v>457234</v>
      </c>
      <c r="E18" s="4">
        <v>249660</v>
      </c>
      <c r="F18" s="4">
        <v>1727</v>
      </c>
      <c r="G18" s="4">
        <v>129889</v>
      </c>
      <c r="H18" s="5">
        <v>862992</v>
      </c>
      <c r="I18" s="6">
        <v>94.94</v>
      </c>
      <c r="J18" s="4">
        <v>23243</v>
      </c>
      <c r="K18" s="4">
        <v>434098</v>
      </c>
      <c r="L18" s="4">
        <v>237027</v>
      </c>
      <c r="M18" s="4">
        <v>1640</v>
      </c>
      <c r="N18" s="4">
        <v>123317</v>
      </c>
      <c r="O18" s="5">
        <v>819325</v>
      </c>
    </row>
    <row r="19" spans="1:15" x14ac:dyDescent="0.25">
      <c r="A19" s="3" t="s">
        <v>40</v>
      </c>
      <c r="B19" s="3" t="s">
        <v>41</v>
      </c>
      <c r="C19" s="4">
        <v>783199</v>
      </c>
      <c r="D19" s="4">
        <v>11173</v>
      </c>
      <c r="E19" s="4">
        <v>41905</v>
      </c>
      <c r="F19" s="7">
        <v>672</v>
      </c>
      <c r="G19" s="4">
        <v>55127</v>
      </c>
      <c r="H19" s="5">
        <v>892076</v>
      </c>
      <c r="I19" s="6">
        <v>77.28</v>
      </c>
      <c r="J19" s="4">
        <v>605256</v>
      </c>
      <c r="K19" s="4">
        <v>8634</v>
      </c>
      <c r="L19" s="4">
        <v>32384</v>
      </c>
      <c r="M19" s="7">
        <v>519</v>
      </c>
      <c r="N19" s="4">
        <v>42602</v>
      </c>
      <c r="O19" s="5">
        <v>689395</v>
      </c>
    </row>
    <row r="20" spans="1:15" x14ac:dyDescent="0.25">
      <c r="A20" s="3" t="s">
        <v>42</v>
      </c>
      <c r="B20" s="3" t="s">
        <v>43</v>
      </c>
      <c r="C20" s="4">
        <v>51975</v>
      </c>
      <c r="D20" s="4">
        <v>449774</v>
      </c>
      <c r="E20" s="4">
        <v>5701</v>
      </c>
      <c r="F20" s="4">
        <v>402388</v>
      </c>
      <c r="G20" s="4">
        <v>118113</v>
      </c>
      <c r="H20" s="5">
        <v>1027951</v>
      </c>
      <c r="I20" s="6">
        <v>76.09</v>
      </c>
      <c r="J20" s="4">
        <v>39548</v>
      </c>
      <c r="K20" s="4">
        <v>342233</v>
      </c>
      <c r="L20" s="4">
        <v>4338</v>
      </c>
      <c r="M20" s="4">
        <v>306177</v>
      </c>
      <c r="N20" s="4">
        <v>89872</v>
      </c>
      <c r="O20" s="5">
        <v>782168</v>
      </c>
    </row>
    <row r="21" spans="1:15" x14ac:dyDescent="0.25">
      <c r="A21" s="3" t="s">
        <v>44</v>
      </c>
      <c r="B21" s="3" t="s">
        <v>45</v>
      </c>
      <c r="C21" s="4">
        <v>88058</v>
      </c>
      <c r="D21" s="4">
        <v>551572</v>
      </c>
      <c r="E21" s="4">
        <v>3632</v>
      </c>
      <c r="F21" s="4">
        <v>525666</v>
      </c>
      <c r="G21" s="4">
        <v>161970</v>
      </c>
      <c r="H21" s="5">
        <v>1330898</v>
      </c>
      <c r="I21" s="6">
        <v>79.37</v>
      </c>
      <c r="J21" s="4">
        <v>69892</v>
      </c>
      <c r="K21" s="4">
        <v>437783</v>
      </c>
      <c r="L21" s="4">
        <v>2883</v>
      </c>
      <c r="M21" s="4">
        <v>417221</v>
      </c>
      <c r="N21" s="4">
        <v>128556</v>
      </c>
      <c r="O21" s="5">
        <v>1056335</v>
      </c>
    </row>
    <row r="22" spans="1:15" x14ac:dyDescent="0.25">
      <c r="A22" s="3" t="s">
        <v>46</v>
      </c>
      <c r="B22" s="3" t="s">
        <v>47</v>
      </c>
      <c r="C22" s="4">
        <v>1538</v>
      </c>
      <c r="D22" s="4">
        <v>5714</v>
      </c>
      <c r="E22" s="4">
        <v>3523</v>
      </c>
      <c r="F22" s="4">
        <v>483284</v>
      </c>
      <c r="G22" s="4">
        <v>298194</v>
      </c>
      <c r="H22" s="5">
        <v>792253</v>
      </c>
      <c r="I22" s="8">
        <v>79.2</v>
      </c>
      <c r="J22" s="4">
        <v>1218</v>
      </c>
      <c r="K22" s="4">
        <v>4525</v>
      </c>
      <c r="L22" s="4">
        <v>2790</v>
      </c>
      <c r="M22" s="4">
        <v>382761</v>
      </c>
      <c r="N22" s="4">
        <v>236170</v>
      </c>
      <c r="O22" s="5">
        <v>627464</v>
      </c>
    </row>
    <row r="23" spans="1:15" x14ac:dyDescent="0.25">
      <c r="A23" s="3" t="s">
        <v>48</v>
      </c>
      <c r="B23" s="3" t="s">
        <v>49</v>
      </c>
      <c r="C23" s="4">
        <v>8468</v>
      </c>
      <c r="D23" s="4">
        <v>644766</v>
      </c>
      <c r="E23" s="4">
        <v>2726</v>
      </c>
      <c r="F23" s="4">
        <v>1381</v>
      </c>
      <c r="G23" s="4">
        <v>99865</v>
      </c>
      <c r="H23" s="5">
        <v>757206</v>
      </c>
      <c r="I23" s="6">
        <v>78.69</v>
      </c>
      <c r="J23" s="4">
        <v>6663</v>
      </c>
      <c r="K23" s="4">
        <v>507366</v>
      </c>
      <c r="L23" s="4">
        <v>2145</v>
      </c>
      <c r="M23" s="4">
        <v>1087</v>
      </c>
      <c r="N23" s="4">
        <v>78584</v>
      </c>
      <c r="O23" s="5">
        <v>595845</v>
      </c>
    </row>
    <row r="24" spans="1:15" x14ac:dyDescent="0.25">
      <c r="A24" s="3" t="s">
        <v>50</v>
      </c>
      <c r="B24" s="3" t="s">
        <v>51</v>
      </c>
      <c r="C24" s="4">
        <v>8701</v>
      </c>
      <c r="D24" s="4">
        <v>16502</v>
      </c>
      <c r="E24" s="4">
        <v>226322</v>
      </c>
      <c r="F24" s="4">
        <v>27571</v>
      </c>
      <c r="G24" s="4">
        <v>388641</v>
      </c>
      <c r="H24" s="5">
        <v>667737</v>
      </c>
      <c r="I24" s="6">
        <v>87.25</v>
      </c>
      <c r="J24" s="4">
        <v>7592</v>
      </c>
      <c r="K24" s="4">
        <v>14398</v>
      </c>
      <c r="L24" s="4">
        <v>197466</v>
      </c>
      <c r="M24" s="4">
        <v>24056</v>
      </c>
      <c r="N24" s="4">
        <v>339089</v>
      </c>
      <c r="O24" s="5">
        <v>582601</v>
      </c>
    </row>
    <row r="25" spans="1:15" x14ac:dyDescent="0.25">
      <c r="A25" s="3" t="s">
        <v>52</v>
      </c>
      <c r="B25" s="3" t="s">
        <v>53</v>
      </c>
      <c r="C25" s="4">
        <v>12368</v>
      </c>
      <c r="D25" s="4">
        <v>7491</v>
      </c>
      <c r="E25" s="4">
        <v>160298</v>
      </c>
      <c r="F25" s="4">
        <v>3782</v>
      </c>
      <c r="G25" s="4">
        <v>388162</v>
      </c>
      <c r="H25" s="5">
        <v>572101</v>
      </c>
      <c r="I25" s="6">
        <v>70.19</v>
      </c>
      <c r="J25" s="4">
        <v>8681</v>
      </c>
      <c r="K25" s="4">
        <v>5258</v>
      </c>
      <c r="L25" s="4">
        <v>112513</v>
      </c>
      <c r="M25" s="4">
        <v>2655</v>
      </c>
      <c r="N25" s="4">
        <v>272451</v>
      </c>
      <c r="O25" s="5">
        <v>401558</v>
      </c>
    </row>
    <row r="26" spans="1:15" x14ac:dyDescent="0.25">
      <c r="A26" s="3" t="s">
        <v>54</v>
      </c>
      <c r="B26" s="3" t="s">
        <v>55</v>
      </c>
      <c r="C26" s="4">
        <v>2795</v>
      </c>
      <c r="D26" s="4">
        <v>10481</v>
      </c>
      <c r="E26" s="4">
        <v>1026</v>
      </c>
      <c r="F26" s="4">
        <v>485817</v>
      </c>
      <c r="G26" s="4">
        <v>160056</v>
      </c>
      <c r="H26" s="5">
        <v>660175</v>
      </c>
      <c r="I26" s="6">
        <v>60.48</v>
      </c>
      <c r="J26" s="4">
        <v>1690</v>
      </c>
      <c r="K26" s="4">
        <v>6339</v>
      </c>
      <c r="L26" s="7">
        <v>621</v>
      </c>
      <c r="M26" s="4">
        <v>293822</v>
      </c>
      <c r="N26" s="4">
        <v>96802</v>
      </c>
      <c r="O26" s="5">
        <v>399274</v>
      </c>
    </row>
    <row r="27" spans="1:15" x14ac:dyDescent="0.25">
      <c r="A27" s="3" t="s">
        <v>56</v>
      </c>
      <c r="B27" s="3" t="s">
        <v>57</v>
      </c>
      <c r="C27" s="4">
        <v>456279</v>
      </c>
      <c r="D27" s="4">
        <v>10435</v>
      </c>
      <c r="E27" s="4">
        <v>6736</v>
      </c>
      <c r="F27" s="4">
        <v>1976</v>
      </c>
      <c r="G27" s="4">
        <v>12613</v>
      </c>
      <c r="H27" s="5">
        <v>488039</v>
      </c>
      <c r="I27" s="6">
        <v>71.47</v>
      </c>
      <c r="J27" s="4">
        <v>326103</v>
      </c>
      <c r="K27" s="4">
        <v>7458</v>
      </c>
      <c r="L27" s="4">
        <v>4814</v>
      </c>
      <c r="M27" s="4">
        <v>1412</v>
      </c>
      <c r="N27" s="4">
        <v>9015</v>
      </c>
      <c r="O27" s="5">
        <v>348802</v>
      </c>
    </row>
    <row r="28" spans="1:15" x14ac:dyDescent="0.25">
      <c r="A28" s="3" t="s">
        <v>58</v>
      </c>
      <c r="B28" s="3" t="s">
        <v>59</v>
      </c>
      <c r="C28" s="4">
        <v>1135844</v>
      </c>
      <c r="D28" s="4">
        <v>39955</v>
      </c>
      <c r="E28" s="4">
        <v>103248</v>
      </c>
      <c r="F28" s="4">
        <v>1979</v>
      </c>
      <c r="G28" s="4">
        <v>267763</v>
      </c>
      <c r="H28" s="5">
        <v>1548789</v>
      </c>
      <c r="I28" s="6">
        <v>80.03</v>
      </c>
      <c r="J28" s="4">
        <v>909016</v>
      </c>
      <c r="K28" s="4">
        <v>31976</v>
      </c>
      <c r="L28" s="4">
        <v>82629</v>
      </c>
      <c r="M28" s="4">
        <v>1584</v>
      </c>
      <c r="N28" s="4">
        <v>214291</v>
      </c>
      <c r="O28" s="5">
        <v>1239496</v>
      </c>
    </row>
    <row r="29" spans="1:15" x14ac:dyDescent="0.25">
      <c r="A29" s="3" t="s">
        <v>60</v>
      </c>
      <c r="B29" s="3" t="s">
        <v>61</v>
      </c>
      <c r="C29" s="4">
        <v>9145</v>
      </c>
      <c r="D29" s="4">
        <v>22517</v>
      </c>
      <c r="E29" s="4">
        <v>1341</v>
      </c>
      <c r="F29" s="4">
        <v>233697</v>
      </c>
      <c r="G29" s="4">
        <v>179721</v>
      </c>
      <c r="H29" s="5">
        <v>446421</v>
      </c>
      <c r="I29" s="8">
        <v>87.2</v>
      </c>
      <c r="J29" s="4">
        <v>7974</v>
      </c>
      <c r="K29" s="4">
        <v>19635</v>
      </c>
      <c r="L29" s="4">
        <v>1169</v>
      </c>
      <c r="M29" s="4">
        <v>203784</v>
      </c>
      <c r="N29" s="4">
        <v>156717</v>
      </c>
      <c r="O29" s="5">
        <v>389279</v>
      </c>
    </row>
    <row r="30" spans="1:15" x14ac:dyDescent="0.25">
      <c r="A30" s="3" t="s">
        <v>62</v>
      </c>
      <c r="B30" s="3" t="s">
        <v>63</v>
      </c>
      <c r="C30" s="4">
        <v>9785</v>
      </c>
      <c r="D30" s="4">
        <v>434019</v>
      </c>
      <c r="E30" s="4">
        <v>3487</v>
      </c>
      <c r="F30" s="7">
        <v>598</v>
      </c>
      <c r="G30" s="4">
        <v>76381</v>
      </c>
      <c r="H30" s="5">
        <v>524270</v>
      </c>
      <c r="I30" s="9">
        <v>80</v>
      </c>
      <c r="J30" s="4">
        <v>7828</v>
      </c>
      <c r="K30" s="4">
        <v>347215</v>
      </c>
      <c r="L30" s="4">
        <v>2790</v>
      </c>
      <c r="M30" s="7">
        <v>478</v>
      </c>
      <c r="N30" s="4">
        <v>61105</v>
      </c>
      <c r="O30" s="5">
        <v>419416</v>
      </c>
    </row>
    <row r="31" spans="1:15" x14ac:dyDescent="0.25">
      <c r="A31" s="3" t="s">
        <v>64</v>
      </c>
      <c r="B31" s="3" t="s">
        <v>65</v>
      </c>
      <c r="C31" s="4">
        <v>15899</v>
      </c>
      <c r="D31" s="4">
        <v>23233</v>
      </c>
      <c r="E31" s="4">
        <v>325780</v>
      </c>
      <c r="F31" s="4">
        <v>3618</v>
      </c>
      <c r="G31" s="4">
        <v>440254</v>
      </c>
      <c r="H31" s="5">
        <v>808784</v>
      </c>
      <c r="I31" s="6">
        <v>76.94</v>
      </c>
      <c r="J31" s="4">
        <v>12233</v>
      </c>
      <c r="K31" s="4">
        <v>17875</v>
      </c>
      <c r="L31" s="4">
        <v>250655</v>
      </c>
      <c r="M31" s="4">
        <v>2784</v>
      </c>
      <c r="N31" s="4">
        <v>338731</v>
      </c>
      <c r="O31" s="5">
        <v>622278</v>
      </c>
    </row>
    <row r="32" spans="1:15" x14ac:dyDescent="0.25">
      <c r="A32" s="3" t="s">
        <v>66</v>
      </c>
      <c r="B32" s="3" t="s">
        <v>67</v>
      </c>
      <c r="C32" s="4">
        <v>18493</v>
      </c>
      <c r="D32" s="4">
        <v>526704</v>
      </c>
      <c r="E32" s="4">
        <v>8353</v>
      </c>
      <c r="F32" s="7">
        <v>924</v>
      </c>
      <c r="G32" s="4">
        <v>93057</v>
      </c>
      <c r="H32" s="5">
        <v>647531</v>
      </c>
      <c r="I32" s="6">
        <v>69.650000000000006</v>
      </c>
      <c r="J32" s="4">
        <v>12880</v>
      </c>
      <c r="K32" s="4">
        <v>366849</v>
      </c>
      <c r="L32" s="4">
        <v>5818</v>
      </c>
      <c r="M32" s="7">
        <v>644</v>
      </c>
      <c r="N32" s="4">
        <v>64814</v>
      </c>
      <c r="O32" s="5">
        <v>451005</v>
      </c>
    </row>
    <row r="33" spans="1:15" ht="26.25" x14ac:dyDescent="0.25">
      <c r="A33" s="3" t="s">
        <v>68</v>
      </c>
      <c r="B33" s="3" t="s">
        <v>69</v>
      </c>
      <c r="C33" s="4">
        <v>4364</v>
      </c>
      <c r="D33" s="4">
        <v>5229</v>
      </c>
      <c r="E33" s="4">
        <v>1794</v>
      </c>
      <c r="F33" s="4">
        <v>338354</v>
      </c>
      <c r="G33" s="4">
        <v>346834</v>
      </c>
      <c r="H33" s="5">
        <v>696575</v>
      </c>
      <c r="I33" s="6">
        <v>68.180000000000007</v>
      </c>
      <c r="J33" s="4">
        <v>2975</v>
      </c>
      <c r="K33" s="4">
        <v>3565</v>
      </c>
      <c r="L33" s="4">
        <v>1223</v>
      </c>
      <c r="M33" s="4">
        <v>230690</v>
      </c>
      <c r="N33" s="4">
        <v>236471</v>
      </c>
      <c r="O33" s="5">
        <v>474924</v>
      </c>
    </row>
    <row r="34" spans="1:15" x14ac:dyDescent="0.25">
      <c r="A34" s="3" t="s">
        <v>70</v>
      </c>
      <c r="B34" s="3" t="s">
        <v>71</v>
      </c>
      <c r="C34" s="4">
        <v>494224</v>
      </c>
      <c r="D34" s="4">
        <v>16170</v>
      </c>
      <c r="E34" s="4">
        <v>5946</v>
      </c>
      <c r="F34" s="4">
        <v>1403</v>
      </c>
      <c r="G34" s="4">
        <v>606688</v>
      </c>
      <c r="H34" s="5">
        <v>1124431</v>
      </c>
      <c r="I34" s="6">
        <v>94.63</v>
      </c>
      <c r="J34" s="4">
        <v>467684</v>
      </c>
      <c r="K34" s="4">
        <v>15302</v>
      </c>
      <c r="L34" s="4">
        <v>5627</v>
      </c>
      <c r="M34" s="4">
        <v>1328</v>
      </c>
      <c r="N34" s="4">
        <v>574109</v>
      </c>
      <c r="O34" s="5">
        <v>1064050</v>
      </c>
    </row>
    <row r="35" spans="1:15" x14ac:dyDescent="0.25">
      <c r="A35" s="3" t="s">
        <v>72</v>
      </c>
      <c r="B35" s="3" t="s">
        <v>73</v>
      </c>
      <c r="C35" s="4">
        <v>11512</v>
      </c>
      <c r="D35" s="4">
        <v>45406</v>
      </c>
      <c r="E35" s="4">
        <v>1848</v>
      </c>
      <c r="F35" s="4">
        <v>314902</v>
      </c>
      <c r="G35" s="4">
        <v>180715</v>
      </c>
      <c r="H35" s="5">
        <v>554383</v>
      </c>
      <c r="I35" s="6">
        <v>79.92</v>
      </c>
      <c r="J35" s="4">
        <v>9200</v>
      </c>
      <c r="K35" s="4">
        <v>36288</v>
      </c>
      <c r="L35" s="4">
        <v>1477</v>
      </c>
      <c r="M35" s="4">
        <v>251670</v>
      </c>
      <c r="N35" s="4">
        <v>144427</v>
      </c>
      <c r="O35" s="5">
        <v>443062</v>
      </c>
    </row>
    <row r="36" spans="1:15" x14ac:dyDescent="0.25">
      <c r="A36" s="3" t="s">
        <v>74</v>
      </c>
      <c r="B36" s="3" t="s">
        <v>75</v>
      </c>
      <c r="C36" s="4">
        <v>2403</v>
      </c>
      <c r="D36" s="4">
        <v>10814</v>
      </c>
      <c r="E36" s="4">
        <v>456877</v>
      </c>
      <c r="F36" s="4">
        <v>3141</v>
      </c>
      <c r="G36" s="4">
        <v>5904</v>
      </c>
      <c r="H36" s="5">
        <v>479139</v>
      </c>
      <c r="I36" s="6">
        <v>76.989999999999995</v>
      </c>
      <c r="J36" s="4">
        <v>1850</v>
      </c>
      <c r="K36" s="4">
        <v>8326</v>
      </c>
      <c r="L36" s="4">
        <v>351750</v>
      </c>
      <c r="M36" s="4">
        <v>2418</v>
      </c>
      <c r="N36" s="4">
        <v>4545</v>
      </c>
      <c r="O36" s="5">
        <v>368889</v>
      </c>
    </row>
    <row r="37" spans="1:15" x14ac:dyDescent="0.25">
      <c r="A37" s="3" t="s">
        <v>76</v>
      </c>
      <c r="B37" s="3" t="s">
        <v>77</v>
      </c>
      <c r="C37" s="4">
        <v>15009</v>
      </c>
      <c r="D37" s="4">
        <v>737163</v>
      </c>
      <c r="E37" s="4">
        <v>11075</v>
      </c>
      <c r="F37" s="4">
        <v>1153</v>
      </c>
      <c r="G37" s="4">
        <v>294255</v>
      </c>
      <c r="H37" s="5">
        <v>1058655</v>
      </c>
      <c r="I37" s="6">
        <v>73.819999999999993</v>
      </c>
      <c r="J37" s="4">
        <v>11080</v>
      </c>
      <c r="K37" s="4">
        <v>544174</v>
      </c>
      <c r="L37" s="4">
        <v>8176</v>
      </c>
      <c r="M37" s="7">
        <v>851</v>
      </c>
      <c r="N37" s="4">
        <v>217219</v>
      </c>
      <c r="O37" s="5">
        <v>781500</v>
      </c>
    </row>
    <row r="38" spans="1:15" x14ac:dyDescent="0.25">
      <c r="A38" s="3" t="s">
        <v>78</v>
      </c>
      <c r="B38" s="3" t="s">
        <v>79</v>
      </c>
      <c r="C38" s="4">
        <v>19716</v>
      </c>
      <c r="D38" s="4">
        <v>11551</v>
      </c>
      <c r="E38" s="4">
        <v>14179</v>
      </c>
      <c r="F38" s="4">
        <v>423919</v>
      </c>
      <c r="G38" s="4">
        <v>688465</v>
      </c>
      <c r="H38" s="5">
        <v>1157830</v>
      </c>
      <c r="I38" s="6">
        <v>75.41</v>
      </c>
      <c r="J38" s="4">
        <v>14868</v>
      </c>
      <c r="K38" s="4">
        <v>8711</v>
      </c>
      <c r="L38" s="4">
        <v>10692</v>
      </c>
      <c r="M38" s="4">
        <v>319677</v>
      </c>
      <c r="N38" s="4">
        <v>519171</v>
      </c>
      <c r="O38" s="5">
        <v>873119</v>
      </c>
    </row>
    <row r="39" spans="1:15" x14ac:dyDescent="0.25">
      <c r="A39" s="3" t="s">
        <v>80</v>
      </c>
      <c r="B39" s="3" t="s">
        <v>81</v>
      </c>
      <c r="C39" s="4">
        <v>568901</v>
      </c>
      <c r="D39" s="4">
        <v>9047</v>
      </c>
      <c r="E39" s="4">
        <v>9345</v>
      </c>
      <c r="F39" s="4">
        <v>2905</v>
      </c>
      <c r="G39" s="4">
        <v>73666</v>
      </c>
      <c r="H39" s="5">
        <v>663864</v>
      </c>
      <c r="I39" s="6">
        <v>83.25</v>
      </c>
      <c r="J39" s="4">
        <v>473610</v>
      </c>
      <c r="K39" s="4">
        <v>7532</v>
      </c>
      <c r="L39" s="4">
        <v>7780</v>
      </c>
      <c r="M39" s="4">
        <v>2418</v>
      </c>
      <c r="N39" s="4">
        <v>61327</v>
      </c>
      <c r="O39" s="5">
        <v>552667</v>
      </c>
    </row>
    <row r="40" spans="1:15" x14ac:dyDescent="0.25">
      <c r="A40" s="3" t="s">
        <v>82</v>
      </c>
      <c r="B40" s="3" t="s">
        <v>83</v>
      </c>
      <c r="C40" s="4">
        <v>661823</v>
      </c>
      <c r="D40" s="4">
        <v>186371</v>
      </c>
      <c r="E40" s="4">
        <v>798797</v>
      </c>
      <c r="F40" s="4">
        <v>50096</v>
      </c>
      <c r="G40" s="4">
        <v>654271</v>
      </c>
      <c r="H40" s="5">
        <v>2351358</v>
      </c>
      <c r="I40" s="6">
        <v>93.45</v>
      </c>
      <c r="J40" s="4">
        <v>618474</v>
      </c>
      <c r="K40" s="4">
        <v>174164</v>
      </c>
      <c r="L40" s="4">
        <v>746476</v>
      </c>
      <c r="M40" s="4">
        <v>46815</v>
      </c>
      <c r="N40" s="4">
        <v>611416</v>
      </c>
      <c r="O40" s="5">
        <v>2197345</v>
      </c>
    </row>
    <row r="41" spans="1:15" x14ac:dyDescent="0.25">
      <c r="A41" s="3" t="s">
        <v>84</v>
      </c>
      <c r="B41" s="3" t="s">
        <v>85</v>
      </c>
      <c r="C41" s="4">
        <v>12134</v>
      </c>
      <c r="D41" s="4">
        <v>31895</v>
      </c>
      <c r="E41" s="4">
        <v>2620</v>
      </c>
      <c r="F41" s="4">
        <v>185390</v>
      </c>
      <c r="G41" s="4">
        <v>946633</v>
      </c>
      <c r="H41" s="5">
        <v>1178672</v>
      </c>
      <c r="I41" s="6">
        <v>77.98</v>
      </c>
      <c r="J41" s="4">
        <v>9462</v>
      </c>
      <c r="K41" s="4">
        <v>24872</v>
      </c>
      <c r="L41" s="4">
        <v>2043</v>
      </c>
      <c r="M41" s="4">
        <v>144567</v>
      </c>
      <c r="N41" s="4">
        <v>738184</v>
      </c>
      <c r="O41" s="5">
        <v>919128</v>
      </c>
    </row>
    <row r="42" spans="1:15" x14ac:dyDescent="0.25">
      <c r="A42" s="3" t="s">
        <v>86</v>
      </c>
      <c r="B42" s="3" t="s">
        <v>87</v>
      </c>
      <c r="C42" s="4">
        <v>18180</v>
      </c>
      <c r="D42" s="4">
        <v>25163</v>
      </c>
      <c r="E42" s="4">
        <v>134602</v>
      </c>
      <c r="F42" s="4">
        <v>3872</v>
      </c>
      <c r="G42" s="4">
        <v>620178</v>
      </c>
      <c r="H42" s="5">
        <v>801995</v>
      </c>
      <c r="I42" s="8">
        <v>82.8</v>
      </c>
      <c r="J42" s="4">
        <v>15053</v>
      </c>
      <c r="K42" s="4">
        <v>20835</v>
      </c>
      <c r="L42" s="4">
        <v>111450</v>
      </c>
      <c r="M42" s="4">
        <v>3206</v>
      </c>
      <c r="N42" s="4">
        <v>513507</v>
      </c>
      <c r="O42" s="5">
        <v>664051</v>
      </c>
    </row>
    <row r="43" spans="1:15" x14ac:dyDescent="0.25">
      <c r="A43" s="3" t="s">
        <v>88</v>
      </c>
      <c r="B43" s="3" t="s">
        <v>89</v>
      </c>
      <c r="C43" s="4">
        <v>6070</v>
      </c>
      <c r="D43" s="4">
        <v>4272</v>
      </c>
      <c r="E43" s="4">
        <v>165515</v>
      </c>
      <c r="F43" s="4">
        <v>1517</v>
      </c>
      <c r="G43" s="4">
        <v>228910</v>
      </c>
      <c r="H43" s="5">
        <v>406284</v>
      </c>
      <c r="I43" s="6">
        <v>90.32</v>
      </c>
      <c r="J43" s="4">
        <v>5482</v>
      </c>
      <c r="K43" s="4">
        <v>3858</v>
      </c>
      <c r="L43" s="4">
        <v>149493</v>
      </c>
      <c r="M43" s="4">
        <v>1370</v>
      </c>
      <c r="N43" s="4">
        <v>206752</v>
      </c>
      <c r="O43" s="5">
        <v>366955</v>
      </c>
    </row>
    <row r="44" spans="1:15" x14ac:dyDescent="0.25">
      <c r="A44" s="3" t="s">
        <v>90</v>
      </c>
      <c r="B44" s="3" t="s">
        <v>91</v>
      </c>
      <c r="C44" s="4">
        <v>49196</v>
      </c>
      <c r="D44" s="4">
        <v>44059</v>
      </c>
      <c r="E44" s="4">
        <v>298022</v>
      </c>
      <c r="F44" s="4">
        <v>4384</v>
      </c>
      <c r="G44" s="4">
        <v>585543</v>
      </c>
      <c r="H44" s="5">
        <v>981204</v>
      </c>
      <c r="I44" s="6">
        <v>81.459999999999994</v>
      </c>
      <c r="J44" s="4">
        <v>40075</v>
      </c>
      <c r="K44" s="4">
        <v>35890</v>
      </c>
      <c r="L44" s="4">
        <v>242769</v>
      </c>
      <c r="M44" s="4">
        <v>3571</v>
      </c>
      <c r="N44" s="4">
        <v>476983</v>
      </c>
      <c r="O44" s="5">
        <v>799288</v>
      </c>
    </row>
    <row r="45" spans="1:15" x14ac:dyDescent="0.25">
      <c r="A45" s="3" t="s">
        <v>92</v>
      </c>
      <c r="B45" s="3" t="s">
        <v>93</v>
      </c>
      <c r="C45" s="4">
        <v>1015642</v>
      </c>
      <c r="D45" s="4">
        <v>17482</v>
      </c>
      <c r="E45" s="4">
        <v>12183</v>
      </c>
      <c r="F45" s="4">
        <v>4529</v>
      </c>
      <c r="G45" s="4">
        <v>126202</v>
      </c>
      <c r="H45" s="5">
        <v>1176038</v>
      </c>
      <c r="I45" s="6">
        <v>90.07</v>
      </c>
      <c r="J45" s="4">
        <v>914789</v>
      </c>
      <c r="K45" s="4">
        <v>15746</v>
      </c>
      <c r="L45" s="4">
        <v>10973</v>
      </c>
      <c r="M45" s="4">
        <v>4079</v>
      </c>
      <c r="N45" s="4">
        <v>113670</v>
      </c>
      <c r="O45" s="5">
        <v>1059257</v>
      </c>
    </row>
    <row r="46" spans="1:15" x14ac:dyDescent="0.25">
      <c r="A46" s="3" t="s">
        <v>94</v>
      </c>
      <c r="B46" s="3" t="s">
        <v>95</v>
      </c>
      <c r="C46" s="4">
        <v>6837</v>
      </c>
      <c r="D46" s="4">
        <v>371539</v>
      </c>
      <c r="E46" s="4">
        <v>2320</v>
      </c>
      <c r="F46" s="7">
        <v>969</v>
      </c>
      <c r="G46" s="4">
        <v>32112</v>
      </c>
      <c r="H46" s="5">
        <v>413777</v>
      </c>
      <c r="I46" s="6">
        <v>80.88</v>
      </c>
      <c r="J46" s="4">
        <v>5530</v>
      </c>
      <c r="K46" s="4">
        <v>300501</v>
      </c>
      <c r="L46" s="4">
        <v>1876</v>
      </c>
      <c r="M46" s="7">
        <v>784</v>
      </c>
      <c r="N46" s="4">
        <v>25972</v>
      </c>
      <c r="O46" s="5">
        <v>334663</v>
      </c>
    </row>
    <row r="47" spans="1:15" x14ac:dyDescent="0.25">
      <c r="A47" s="3" t="s">
        <v>96</v>
      </c>
      <c r="B47" s="3" t="s">
        <v>97</v>
      </c>
      <c r="C47" s="4">
        <v>2294</v>
      </c>
      <c r="D47" s="4">
        <v>3505</v>
      </c>
      <c r="E47" s="7">
        <v>643</v>
      </c>
      <c r="F47" s="4">
        <v>227884</v>
      </c>
      <c r="G47" s="4">
        <v>243082</v>
      </c>
      <c r="H47" s="5">
        <v>477408</v>
      </c>
      <c r="I47" s="6">
        <v>83.45</v>
      </c>
      <c r="J47" s="4">
        <v>1914</v>
      </c>
      <c r="K47" s="4">
        <v>2925</v>
      </c>
      <c r="L47" s="7">
        <v>537</v>
      </c>
      <c r="M47" s="4">
        <v>190169</v>
      </c>
      <c r="N47" s="4">
        <v>202852</v>
      </c>
      <c r="O47" s="5">
        <v>398397</v>
      </c>
    </row>
    <row r="48" spans="1:15" x14ac:dyDescent="0.25">
      <c r="A48" s="3" t="s">
        <v>98</v>
      </c>
      <c r="B48" s="3" t="s">
        <v>99</v>
      </c>
      <c r="C48" s="4">
        <v>1346472</v>
      </c>
      <c r="D48" s="4">
        <v>231949</v>
      </c>
      <c r="E48" s="4">
        <v>16135</v>
      </c>
      <c r="F48" s="4">
        <v>66646</v>
      </c>
      <c r="G48" s="4">
        <v>331844</v>
      </c>
      <c r="H48" s="5">
        <v>1993046</v>
      </c>
      <c r="I48" s="6">
        <v>59.01</v>
      </c>
      <c r="J48" s="4">
        <v>794553</v>
      </c>
      <c r="K48" s="4">
        <v>136873</v>
      </c>
      <c r="L48" s="4">
        <v>9521</v>
      </c>
      <c r="M48" s="4">
        <v>39328</v>
      </c>
      <c r="N48" s="4">
        <v>195821</v>
      </c>
      <c r="O48" s="5">
        <v>1176096</v>
      </c>
    </row>
    <row r="49" spans="1:15" x14ac:dyDescent="0.25">
      <c r="A49" s="3" t="s">
        <v>100</v>
      </c>
      <c r="B49" s="3" t="s">
        <v>101</v>
      </c>
      <c r="C49" s="4">
        <v>19045</v>
      </c>
      <c r="D49" s="4">
        <v>332622</v>
      </c>
      <c r="E49" s="4">
        <v>3677</v>
      </c>
      <c r="F49" s="4">
        <v>741325</v>
      </c>
      <c r="G49" s="4">
        <v>230535</v>
      </c>
      <c r="H49" s="5">
        <v>1327204</v>
      </c>
      <c r="I49" s="6">
        <v>88.02</v>
      </c>
      <c r="J49" s="4">
        <v>16763</v>
      </c>
      <c r="K49" s="4">
        <v>292774</v>
      </c>
      <c r="L49" s="4">
        <v>3236</v>
      </c>
      <c r="M49" s="4">
        <v>652514</v>
      </c>
      <c r="N49" s="4">
        <v>202917</v>
      </c>
      <c r="O49" s="5">
        <v>1168204</v>
      </c>
    </row>
    <row r="50" spans="1:15" x14ac:dyDescent="0.25">
      <c r="A50" s="3" t="s">
        <v>102</v>
      </c>
      <c r="B50" s="3" t="s">
        <v>103</v>
      </c>
      <c r="C50" s="4">
        <v>9980</v>
      </c>
      <c r="D50" s="4">
        <v>8574</v>
      </c>
      <c r="E50" s="4">
        <v>5288</v>
      </c>
      <c r="F50" s="4">
        <v>216421</v>
      </c>
      <c r="G50" s="4">
        <v>625778</v>
      </c>
      <c r="H50" s="5">
        <v>866041</v>
      </c>
      <c r="I50" s="6">
        <v>72.23</v>
      </c>
      <c r="J50" s="4">
        <v>7209</v>
      </c>
      <c r="K50" s="4">
        <v>6193</v>
      </c>
      <c r="L50" s="4">
        <v>3820</v>
      </c>
      <c r="M50" s="4">
        <v>156321</v>
      </c>
      <c r="N50" s="4">
        <v>451999</v>
      </c>
      <c r="O50" s="5">
        <v>625542</v>
      </c>
    </row>
    <row r="51" spans="1:15" x14ac:dyDescent="0.25">
      <c r="A51" s="3" t="s">
        <v>104</v>
      </c>
      <c r="B51" s="3" t="s">
        <v>105</v>
      </c>
      <c r="C51" s="4">
        <v>54592</v>
      </c>
      <c r="D51" s="4">
        <v>90752</v>
      </c>
      <c r="E51" s="4">
        <v>4272</v>
      </c>
      <c r="F51" s="4">
        <v>837854</v>
      </c>
      <c r="G51" s="4">
        <v>21335</v>
      </c>
      <c r="H51" s="5">
        <v>1008805</v>
      </c>
      <c r="I51" s="6">
        <v>81.05</v>
      </c>
      <c r="J51" s="4">
        <v>44247</v>
      </c>
      <c r="K51" s="4">
        <v>73554</v>
      </c>
      <c r="L51" s="4">
        <v>3462</v>
      </c>
      <c r="M51" s="4">
        <v>679081</v>
      </c>
      <c r="N51" s="4">
        <v>17292</v>
      </c>
      <c r="O51" s="5">
        <v>817636</v>
      </c>
    </row>
    <row r="52" spans="1:15" x14ac:dyDescent="0.25">
      <c r="A52" s="3" t="s">
        <v>106</v>
      </c>
      <c r="B52" s="3" t="s">
        <v>107</v>
      </c>
      <c r="C52" s="4">
        <v>14083</v>
      </c>
      <c r="D52" s="4">
        <v>6970</v>
      </c>
      <c r="E52" s="4">
        <v>270728</v>
      </c>
      <c r="F52" s="4">
        <v>1438</v>
      </c>
      <c r="G52" s="4">
        <v>356312</v>
      </c>
      <c r="H52" s="5">
        <v>649531</v>
      </c>
      <c r="I52" s="6">
        <v>78.98</v>
      </c>
      <c r="J52" s="4">
        <v>11123</v>
      </c>
      <c r="K52" s="4">
        <v>5505</v>
      </c>
      <c r="L52" s="4">
        <v>213821</v>
      </c>
      <c r="M52" s="4">
        <v>1136</v>
      </c>
      <c r="N52" s="4">
        <v>281415</v>
      </c>
      <c r="O52" s="5">
        <v>513000</v>
      </c>
    </row>
    <row r="53" spans="1:15" x14ac:dyDescent="0.25">
      <c r="A53" s="3" t="s">
        <v>108</v>
      </c>
      <c r="B53" s="3" t="s">
        <v>109</v>
      </c>
      <c r="C53" s="4">
        <v>11394</v>
      </c>
      <c r="D53" s="4">
        <v>11728</v>
      </c>
      <c r="E53" s="4">
        <v>218048</v>
      </c>
      <c r="F53" s="4">
        <v>1842</v>
      </c>
      <c r="G53" s="4">
        <v>405291</v>
      </c>
      <c r="H53" s="5">
        <v>648303</v>
      </c>
      <c r="I53" s="6">
        <v>78.44</v>
      </c>
      <c r="J53" s="4">
        <v>8937</v>
      </c>
      <c r="K53" s="4">
        <v>9199</v>
      </c>
      <c r="L53" s="4">
        <v>171037</v>
      </c>
      <c r="M53" s="4">
        <v>1445</v>
      </c>
      <c r="N53" s="4">
        <v>317910</v>
      </c>
      <c r="O53" s="5">
        <v>508528</v>
      </c>
    </row>
    <row r="54" spans="1:15" x14ac:dyDescent="0.25">
      <c r="A54" s="3" t="s">
        <v>110</v>
      </c>
      <c r="B54" s="3" t="s">
        <v>111</v>
      </c>
      <c r="C54" s="4">
        <v>8082</v>
      </c>
      <c r="D54" s="4">
        <v>961847</v>
      </c>
      <c r="E54" s="4">
        <v>3967</v>
      </c>
      <c r="F54" s="4">
        <v>1809</v>
      </c>
      <c r="G54" s="4">
        <v>230740</v>
      </c>
      <c r="H54" s="5">
        <v>1206445</v>
      </c>
      <c r="I54" s="6">
        <v>61.83</v>
      </c>
      <c r="J54" s="4">
        <v>4997</v>
      </c>
      <c r="K54" s="4">
        <v>594710</v>
      </c>
      <c r="L54" s="4">
        <v>2453</v>
      </c>
      <c r="M54" s="4">
        <v>1119</v>
      </c>
      <c r="N54" s="4">
        <v>142667</v>
      </c>
      <c r="O54" s="5">
        <v>745946</v>
      </c>
    </row>
    <row r="55" spans="1:15" ht="26.25" x14ac:dyDescent="0.25">
      <c r="A55" s="3" t="s">
        <v>112</v>
      </c>
      <c r="B55" s="3" t="s">
        <v>113</v>
      </c>
      <c r="C55" s="4">
        <v>93860</v>
      </c>
      <c r="D55" s="4">
        <v>38946</v>
      </c>
      <c r="E55" s="4">
        <v>45014</v>
      </c>
      <c r="F55" s="4">
        <v>20559</v>
      </c>
      <c r="G55" s="4">
        <v>58691</v>
      </c>
      <c r="H55" s="5">
        <v>257070</v>
      </c>
      <c r="I55" s="6">
        <v>71.05</v>
      </c>
      <c r="J55" s="4">
        <v>66688</v>
      </c>
      <c r="K55" s="4">
        <v>27671</v>
      </c>
      <c r="L55" s="4">
        <v>31982</v>
      </c>
      <c r="M55" s="4">
        <v>14607</v>
      </c>
      <c r="N55" s="4">
        <v>41700</v>
      </c>
      <c r="O55" s="5">
        <v>182648</v>
      </c>
    </row>
    <row r="56" spans="1:15" ht="26.25" x14ac:dyDescent="0.25">
      <c r="A56" s="3" t="s">
        <v>114</v>
      </c>
      <c r="B56" s="3" t="s">
        <v>115</v>
      </c>
      <c r="C56" s="4">
        <v>245565</v>
      </c>
      <c r="D56" s="4">
        <v>33691</v>
      </c>
      <c r="E56" s="4">
        <v>29326</v>
      </c>
      <c r="F56" s="4">
        <v>18149</v>
      </c>
      <c r="G56" s="4">
        <v>90595</v>
      </c>
      <c r="H56" s="5">
        <v>417326</v>
      </c>
      <c r="I56" s="6">
        <v>83.92</v>
      </c>
      <c r="J56" s="4">
        <v>206078</v>
      </c>
      <c r="K56" s="4">
        <v>28273</v>
      </c>
      <c r="L56" s="4">
        <v>24610</v>
      </c>
      <c r="M56" s="4">
        <v>15231</v>
      </c>
      <c r="N56" s="4">
        <v>76027</v>
      </c>
      <c r="O56" s="5">
        <v>350219</v>
      </c>
    </row>
    <row r="57" spans="1:15" x14ac:dyDescent="0.25">
      <c r="A57" s="3" t="s">
        <v>116</v>
      </c>
      <c r="B57" s="3" t="s">
        <v>117</v>
      </c>
      <c r="C57" s="4">
        <v>120133</v>
      </c>
      <c r="D57" s="4">
        <v>367411</v>
      </c>
      <c r="E57" s="4">
        <v>28909</v>
      </c>
      <c r="F57" s="4">
        <v>21781</v>
      </c>
      <c r="G57" s="4">
        <v>188381</v>
      </c>
      <c r="H57" s="5">
        <v>726615</v>
      </c>
      <c r="I57" s="6">
        <v>65.510000000000005</v>
      </c>
      <c r="J57" s="4">
        <v>78699</v>
      </c>
      <c r="K57" s="4">
        <v>240691</v>
      </c>
      <c r="L57" s="4">
        <v>18938</v>
      </c>
      <c r="M57" s="4">
        <v>14269</v>
      </c>
      <c r="N57" s="4">
        <v>123408</v>
      </c>
      <c r="O57" s="5">
        <v>476005</v>
      </c>
    </row>
    <row r="58" spans="1:15" ht="26.25" x14ac:dyDescent="0.25">
      <c r="A58" s="3" t="s">
        <v>118</v>
      </c>
      <c r="B58" s="3" t="s">
        <v>119</v>
      </c>
      <c r="C58" s="4">
        <v>30803</v>
      </c>
      <c r="D58" s="4">
        <v>36140</v>
      </c>
      <c r="E58" s="7">
        <v>854</v>
      </c>
      <c r="F58" s="4">
        <v>51698</v>
      </c>
      <c r="G58" s="4">
        <v>3610</v>
      </c>
      <c r="H58" s="5">
        <v>123105</v>
      </c>
      <c r="I58" s="6">
        <v>76.45</v>
      </c>
      <c r="J58" s="4">
        <v>23549</v>
      </c>
      <c r="K58" s="4">
        <v>27629</v>
      </c>
      <c r="L58" s="7">
        <v>653</v>
      </c>
      <c r="M58" s="4">
        <v>39523</v>
      </c>
      <c r="N58" s="4">
        <v>2760</v>
      </c>
      <c r="O58" s="5">
        <v>94114</v>
      </c>
    </row>
    <row r="59" spans="1:15" ht="26.25" x14ac:dyDescent="0.25">
      <c r="A59" s="3" t="s">
        <v>120</v>
      </c>
      <c r="B59" s="3" t="s">
        <v>121</v>
      </c>
      <c r="C59" s="7">
        <v>325</v>
      </c>
      <c r="D59" s="7">
        <v>432</v>
      </c>
      <c r="E59" s="7">
        <v>746</v>
      </c>
      <c r="F59" s="4">
        <v>61629</v>
      </c>
      <c r="G59" s="4">
        <v>44658</v>
      </c>
      <c r="H59" s="5">
        <v>107790</v>
      </c>
      <c r="I59" s="6">
        <v>73.64</v>
      </c>
      <c r="J59" s="7">
        <v>239</v>
      </c>
      <c r="K59" s="7">
        <v>318</v>
      </c>
      <c r="L59" s="7">
        <v>549</v>
      </c>
      <c r="M59" s="4">
        <v>45384</v>
      </c>
      <c r="N59" s="4">
        <v>32886</v>
      </c>
      <c r="O59" s="5">
        <v>79376</v>
      </c>
    </row>
    <row r="60" spans="1:15" ht="26.25" x14ac:dyDescent="0.25">
      <c r="A60" s="3" t="s">
        <v>122</v>
      </c>
      <c r="B60" s="3" t="s">
        <v>123</v>
      </c>
      <c r="C60" s="4">
        <v>8354</v>
      </c>
      <c r="D60" s="4">
        <v>2707</v>
      </c>
      <c r="E60" s="4">
        <v>1340</v>
      </c>
      <c r="F60" s="7">
        <v>727</v>
      </c>
      <c r="G60" s="4">
        <v>2525</v>
      </c>
      <c r="H60" s="5">
        <v>15653</v>
      </c>
      <c r="I60" s="6">
        <v>37.93</v>
      </c>
      <c r="J60" s="4">
        <v>3169</v>
      </c>
      <c r="K60" s="4">
        <v>1027</v>
      </c>
      <c r="L60" s="7">
        <v>508</v>
      </c>
      <c r="M60" s="7">
        <v>276</v>
      </c>
      <c r="N60" s="7">
        <v>958</v>
      </c>
      <c r="O60" s="5">
        <v>5938</v>
      </c>
    </row>
    <row r="61" spans="1:15" ht="26.25" x14ac:dyDescent="0.25">
      <c r="A61" s="3" t="s">
        <v>124</v>
      </c>
      <c r="B61" s="3" t="s">
        <v>125</v>
      </c>
      <c r="C61" s="4">
        <v>26523</v>
      </c>
      <c r="D61" s="4">
        <v>47996</v>
      </c>
      <c r="E61" s="4">
        <v>22807</v>
      </c>
      <c r="F61" s="4">
        <v>4337</v>
      </c>
      <c r="G61" s="4">
        <v>104959</v>
      </c>
      <c r="H61" s="5">
        <v>206622</v>
      </c>
      <c r="I61" s="6">
        <v>53.19</v>
      </c>
      <c r="J61" s="4">
        <v>14108</v>
      </c>
      <c r="K61" s="4">
        <v>25529</v>
      </c>
      <c r="L61" s="4">
        <v>12131</v>
      </c>
      <c r="M61" s="4">
        <v>2307</v>
      </c>
      <c r="N61" s="4">
        <v>55828</v>
      </c>
      <c r="O61" s="5">
        <v>109903</v>
      </c>
    </row>
    <row r="62" spans="1:15" ht="39" x14ac:dyDescent="0.25">
      <c r="A62" s="3" t="s">
        <v>126</v>
      </c>
      <c r="B62" s="3" t="s">
        <v>127</v>
      </c>
      <c r="C62" s="4">
        <v>77700</v>
      </c>
      <c r="D62" s="4">
        <v>20246</v>
      </c>
      <c r="E62" s="4">
        <v>9045</v>
      </c>
      <c r="F62" s="4">
        <v>5759</v>
      </c>
      <c r="G62" s="4">
        <v>23821</v>
      </c>
      <c r="H62" s="5">
        <v>136571</v>
      </c>
      <c r="I62" s="6">
        <v>31.07</v>
      </c>
      <c r="J62" s="4">
        <v>24141</v>
      </c>
      <c r="K62" s="4">
        <v>6290</v>
      </c>
      <c r="L62" s="4">
        <v>2810</v>
      </c>
      <c r="M62" s="4">
        <v>1789</v>
      </c>
      <c r="N62" s="4">
        <v>7401</v>
      </c>
      <c r="O62" s="5">
        <v>42431</v>
      </c>
    </row>
    <row r="63" spans="1:15" x14ac:dyDescent="0.25">
      <c r="A63" s="3" t="s">
        <v>128</v>
      </c>
      <c r="B63" s="3" t="s">
        <v>129</v>
      </c>
      <c r="C63" s="4">
        <v>2050</v>
      </c>
      <c r="D63" s="7">
        <v>392</v>
      </c>
      <c r="E63" s="7">
        <v>229</v>
      </c>
      <c r="F63" s="7">
        <v>609</v>
      </c>
      <c r="G63" s="7">
        <v>216</v>
      </c>
      <c r="H63" s="5">
        <v>3496</v>
      </c>
      <c r="I63" s="6">
        <v>48.66</v>
      </c>
      <c r="J63" s="7">
        <v>998</v>
      </c>
      <c r="K63" s="7">
        <v>191</v>
      </c>
      <c r="L63" s="7">
        <v>111</v>
      </c>
      <c r="M63" s="7">
        <v>296</v>
      </c>
      <c r="N63" s="7">
        <v>105</v>
      </c>
      <c r="O63" s="5">
        <v>1701</v>
      </c>
    </row>
    <row r="64" spans="1:15" ht="39" x14ac:dyDescent="0.25">
      <c r="A64" s="3" t="s">
        <v>130</v>
      </c>
      <c r="B64" s="3" t="s">
        <v>131</v>
      </c>
      <c r="C64" s="4">
        <v>28116</v>
      </c>
      <c r="D64" s="4">
        <v>636392</v>
      </c>
      <c r="E64" s="4">
        <v>580073</v>
      </c>
      <c r="F64" s="4">
        <v>2525</v>
      </c>
      <c r="G64" s="4">
        <v>427193</v>
      </c>
      <c r="H64" s="5">
        <v>1674299</v>
      </c>
      <c r="I64" s="6">
        <v>82.51</v>
      </c>
      <c r="J64" s="4">
        <v>23199</v>
      </c>
      <c r="K64" s="4">
        <v>525087</v>
      </c>
      <c r="L64" s="4">
        <v>478618</v>
      </c>
      <c r="M64" s="4">
        <v>2083</v>
      </c>
      <c r="N64" s="4">
        <v>352477</v>
      </c>
      <c r="O64" s="5">
        <v>1381464</v>
      </c>
    </row>
    <row r="65" spans="1:15" ht="39" x14ac:dyDescent="0.25">
      <c r="A65" s="3" t="s">
        <v>132</v>
      </c>
      <c r="B65" s="3" t="s">
        <v>133</v>
      </c>
      <c r="C65" s="4">
        <v>1017131</v>
      </c>
      <c r="D65" s="4">
        <v>1306799</v>
      </c>
      <c r="E65" s="4">
        <v>43820</v>
      </c>
      <c r="F65" s="4">
        <v>1663395</v>
      </c>
      <c r="G65" s="4">
        <v>191022</v>
      </c>
      <c r="H65" s="5">
        <v>4222167</v>
      </c>
      <c r="I65" s="6">
        <v>67.41</v>
      </c>
      <c r="J65" s="4">
        <v>685648</v>
      </c>
      <c r="K65" s="4">
        <v>880913</v>
      </c>
      <c r="L65" s="4">
        <v>29539</v>
      </c>
      <c r="M65" s="4">
        <v>1121295</v>
      </c>
      <c r="N65" s="4">
        <v>128768</v>
      </c>
      <c r="O65" s="5">
        <v>2846163</v>
      </c>
    </row>
    <row r="66" spans="1:15" s="12" customFormat="1" ht="12.75" x14ac:dyDescent="0.2">
      <c r="A66" s="414"/>
      <c r="B66" s="414"/>
      <c r="C66" s="10">
        <v>19517988</v>
      </c>
      <c r="D66" s="10">
        <v>14439221</v>
      </c>
      <c r="E66" s="10">
        <v>6360275</v>
      </c>
      <c r="F66" s="10">
        <v>8160295</v>
      </c>
      <c r="G66" s="10">
        <v>15445516</v>
      </c>
      <c r="H66" s="5">
        <v>63923295</v>
      </c>
      <c r="I66" s="11"/>
      <c r="J66" s="10">
        <v>15850853</v>
      </c>
      <c r="K66" s="10">
        <v>11323760</v>
      </c>
      <c r="L66" s="10">
        <v>5286192</v>
      </c>
      <c r="M66" s="10">
        <v>6228703</v>
      </c>
      <c r="N66" s="10">
        <v>12399722</v>
      </c>
      <c r="O66" s="5">
        <v>51089230</v>
      </c>
    </row>
  </sheetData>
  <mergeCells count="10">
    <mergeCell ref="A66:B66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4" orientation="landscape" r:id="rId1"/>
  <rowBreaks count="1" manualBreakCount="1">
    <brk id="31" max="14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06" zoomScaleNormal="100" zoomScaleSheetLayoutView="106" workbookViewId="0">
      <pane xSplit="2" ySplit="4" topLeftCell="F5" activePane="bottomRight" state="frozen"/>
      <selection pane="topRight" activeCell="C1" sqref="C1"/>
      <selection pane="bottomLeft" activeCell="A5" sqref="A5"/>
      <selection pane="bottomRight" activeCell="B3" sqref="B3:B4"/>
    </sheetView>
  </sheetViews>
  <sheetFormatPr defaultRowHeight="15" x14ac:dyDescent="0.25"/>
  <cols>
    <col min="1" max="1" width="9" style="1" customWidth="1"/>
    <col min="2" max="2" width="25.5703125" style="1" customWidth="1"/>
    <col min="3" max="4" width="10.140625" style="1" customWidth="1"/>
    <col min="5" max="5" width="10.28515625" style="1" customWidth="1"/>
    <col min="6" max="6" width="10.140625" style="1" customWidth="1"/>
    <col min="7" max="7" width="10.7109375" style="1" customWidth="1"/>
    <col min="8" max="8" width="12.42578125" style="1" customWidth="1"/>
    <col min="9" max="9" width="11.28515625" style="1" customWidth="1"/>
    <col min="10" max="10" width="11.140625" style="1" customWidth="1"/>
    <col min="11" max="12" width="9.7109375" style="1" customWidth="1"/>
    <col min="13" max="13" width="11.28515625" style="1" customWidth="1"/>
    <col min="14" max="14" width="12.140625" style="1" customWidth="1"/>
    <col min="15" max="16" width="11.5703125" style="1" customWidth="1"/>
    <col min="17" max="17" width="9.85546875" style="1" customWidth="1"/>
    <col min="18" max="18" width="10" style="1" customWidth="1"/>
    <col min="19" max="19" width="11.140625" style="1" customWidth="1"/>
    <col min="20" max="20" width="11.42578125" style="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" customFormat="1" ht="50.25" customHeight="1" x14ac:dyDescent="0.25">
      <c r="Q1" s="406" t="s">
        <v>256</v>
      </c>
      <c r="R1" s="406"/>
      <c r="S1" s="406"/>
      <c r="T1" s="406"/>
    </row>
    <row r="2" spans="1:20" s="1" customFormat="1" ht="28.5" customHeight="1" x14ac:dyDescent="0.25">
      <c r="A2" s="425" t="s">
        <v>134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</row>
    <row r="3" spans="1:20" s="1" customFormat="1" ht="21" customHeight="1" x14ac:dyDescent="0.25">
      <c r="A3" s="416" t="s">
        <v>1</v>
      </c>
      <c r="B3" s="416" t="s">
        <v>2</v>
      </c>
      <c r="C3" s="426" t="s">
        <v>135</v>
      </c>
      <c r="D3" s="426"/>
      <c r="E3" s="426"/>
      <c r="F3" s="426"/>
      <c r="G3" s="426"/>
      <c r="H3" s="427" t="s">
        <v>4</v>
      </c>
      <c r="I3" s="429" t="s">
        <v>136</v>
      </c>
      <c r="J3" s="429"/>
      <c r="K3" s="429"/>
      <c r="L3" s="429"/>
      <c r="M3" s="429"/>
      <c r="N3" s="430" t="s">
        <v>4</v>
      </c>
      <c r="O3" s="432" t="s">
        <v>137</v>
      </c>
      <c r="P3" s="432"/>
      <c r="Q3" s="432"/>
      <c r="R3" s="432"/>
      <c r="S3" s="432"/>
      <c r="T3" s="433" t="s">
        <v>4</v>
      </c>
    </row>
    <row r="4" spans="1:20" s="1" customFormat="1" ht="45" x14ac:dyDescent="0.25">
      <c r="A4" s="417"/>
      <c r="B4" s="417"/>
      <c r="C4" s="2" t="s">
        <v>7</v>
      </c>
      <c r="D4" s="2" t="s">
        <v>8</v>
      </c>
      <c r="E4" s="2" t="s">
        <v>9</v>
      </c>
      <c r="F4" s="2" t="s">
        <v>10</v>
      </c>
      <c r="G4" s="2" t="s">
        <v>138</v>
      </c>
      <c r="H4" s="428"/>
      <c r="I4" s="2" t="s">
        <v>7</v>
      </c>
      <c r="J4" s="2" t="s">
        <v>8</v>
      </c>
      <c r="K4" s="2" t="s">
        <v>9</v>
      </c>
      <c r="L4" s="2" t="s">
        <v>10</v>
      </c>
      <c r="M4" s="2" t="s">
        <v>138</v>
      </c>
      <c r="N4" s="431"/>
      <c r="O4" s="2" t="s">
        <v>7</v>
      </c>
      <c r="P4" s="2" t="s">
        <v>8</v>
      </c>
      <c r="Q4" s="2" t="s">
        <v>9</v>
      </c>
      <c r="R4" s="2" t="s">
        <v>10</v>
      </c>
      <c r="S4" s="2" t="s">
        <v>138</v>
      </c>
      <c r="T4" s="434"/>
    </row>
    <row r="5" spans="1:20" ht="26.25" x14ac:dyDescent="0.25">
      <c r="A5" s="3" t="s">
        <v>12</v>
      </c>
      <c r="B5" s="3" t="s">
        <v>13</v>
      </c>
      <c r="C5" s="4">
        <v>46884</v>
      </c>
      <c r="D5" s="4">
        <v>14549</v>
      </c>
      <c r="E5" s="4">
        <v>24622</v>
      </c>
      <c r="F5" s="4">
        <v>2408</v>
      </c>
      <c r="G5" s="4">
        <v>11974</v>
      </c>
      <c r="H5" s="13">
        <v>100437</v>
      </c>
      <c r="I5" s="4">
        <v>157522</v>
      </c>
      <c r="J5" s="4">
        <v>48975</v>
      </c>
      <c r="K5" s="4">
        <v>82779</v>
      </c>
      <c r="L5" s="4">
        <v>8112</v>
      </c>
      <c r="M5" s="4">
        <v>40347</v>
      </c>
      <c r="N5" s="14">
        <v>337735</v>
      </c>
      <c r="O5" s="4">
        <v>204406</v>
      </c>
      <c r="P5" s="4">
        <v>63524</v>
      </c>
      <c r="Q5" s="4">
        <v>107401</v>
      </c>
      <c r="R5" s="4">
        <v>10520</v>
      </c>
      <c r="S5" s="4">
        <v>52321</v>
      </c>
      <c r="T5" s="5">
        <v>438172</v>
      </c>
    </row>
    <row r="6" spans="1:20" ht="26.25" x14ac:dyDescent="0.25">
      <c r="A6" s="3" t="s">
        <v>14</v>
      </c>
      <c r="B6" s="3" t="s">
        <v>15</v>
      </c>
      <c r="C6" s="4">
        <v>8738</v>
      </c>
      <c r="D6" s="4">
        <v>2872</v>
      </c>
      <c r="E6" s="4">
        <v>1959</v>
      </c>
      <c r="F6" s="4">
        <v>3544</v>
      </c>
      <c r="G6" s="4">
        <v>4184</v>
      </c>
      <c r="H6" s="13">
        <v>21297</v>
      </c>
      <c r="I6" s="4">
        <v>44185</v>
      </c>
      <c r="J6" s="4">
        <v>14570</v>
      </c>
      <c r="K6" s="4">
        <v>9595</v>
      </c>
      <c r="L6" s="4">
        <v>16623</v>
      </c>
      <c r="M6" s="4">
        <v>20295</v>
      </c>
      <c r="N6" s="14">
        <v>105268</v>
      </c>
      <c r="O6" s="4">
        <v>52923</v>
      </c>
      <c r="P6" s="4">
        <v>17442</v>
      </c>
      <c r="Q6" s="4">
        <v>11554</v>
      </c>
      <c r="R6" s="4">
        <v>20167</v>
      </c>
      <c r="S6" s="4">
        <v>24479</v>
      </c>
      <c r="T6" s="5">
        <v>126565</v>
      </c>
    </row>
    <row r="7" spans="1:20" x14ac:dyDescent="0.25">
      <c r="A7" s="3" t="s">
        <v>16</v>
      </c>
      <c r="B7" s="3" t="s">
        <v>17</v>
      </c>
      <c r="C7" s="4">
        <v>90660</v>
      </c>
      <c r="D7" s="4">
        <v>8668</v>
      </c>
      <c r="E7" s="4">
        <v>5264</v>
      </c>
      <c r="F7" s="4">
        <v>3215</v>
      </c>
      <c r="G7" s="4">
        <v>15173</v>
      </c>
      <c r="H7" s="13">
        <v>122980</v>
      </c>
      <c r="I7" s="4">
        <v>1153964</v>
      </c>
      <c r="J7" s="4">
        <v>110540</v>
      </c>
      <c r="K7" s="4">
        <v>67461</v>
      </c>
      <c r="L7" s="4">
        <v>41243</v>
      </c>
      <c r="M7" s="4">
        <v>193262</v>
      </c>
      <c r="N7" s="14">
        <v>1566470</v>
      </c>
      <c r="O7" s="4">
        <v>1244624</v>
      </c>
      <c r="P7" s="4">
        <v>119208</v>
      </c>
      <c r="Q7" s="4">
        <v>72725</v>
      </c>
      <c r="R7" s="4">
        <v>44458</v>
      </c>
      <c r="S7" s="4">
        <v>208435</v>
      </c>
      <c r="T7" s="5">
        <v>1689450</v>
      </c>
    </row>
    <row r="8" spans="1:20" x14ac:dyDescent="0.25">
      <c r="A8" s="3" t="s">
        <v>18</v>
      </c>
      <c r="B8" s="3" t="s">
        <v>19</v>
      </c>
      <c r="C8" s="4">
        <v>488156</v>
      </c>
      <c r="D8" s="4">
        <v>79401</v>
      </c>
      <c r="E8" s="4">
        <v>61027</v>
      </c>
      <c r="F8" s="4">
        <v>56654</v>
      </c>
      <c r="G8" s="4">
        <v>160580</v>
      </c>
      <c r="H8" s="13">
        <v>845818</v>
      </c>
      <c r="I8" s="4">
        <v>1228689</v>
      </c>
      <c r="J8" s="4">
        <v>198921</v>
      </c>
      <c r="K8" s="4">
        <v>153534</v>
      </c>
      <c r="L8" s="4">
        <v>142916</v>
      </c>
      <c r="M8" s="4">
        <v>402977</v>
      </c>
      <c r="N8" s="14">
        <v>2127037</v>
      </c>
      <c r="O8" s="4">
        <v>1716845</v>
      </c>
      <c r="P8" s="4">
        <v>278322</v>
      </c>
      <c r="Q8" s="4">
        <v>214561</v>
      </c>
      <c r="R8" s="4">
        <v>199570</v>
      </c>
      <c r="S8" s="4">
        <v>563557</v>
      </c>
      <c r="T8" s="5">
        <v>2972855</v>
      </c>
    </row>
    <row r="9" spans="1:20" x14ac:dyDescent="0.25">
      <c r="A9" s="3" t="s">
        <v>20</v>
      </c>
      <c r="B9" s="3" t="s">
        <v>21</v>
      </c>
      <c r="C9" s="4">
        <v>479853</v>
      </c>
      <c r="D9" s="4">
        <v>108549</v>
      </c>
      <c r="E9" s="4">
        <v>56669</v>
      </c>
      <c r="F9" s="4">
        <v>16613</v>
      </c>
      <c r="G9" s="4">
        <v>59711</v>
      </c>
      <c r="H9" s="13">
        <v>721395</v>
      </c>
      <c r="I9" s="4">
        <v>1870258</v>
      </c>
      <c r="J9" s="4">
        <v>423844</v>
      </c>
      <c r="K9" s="4">
        <v>222774</v>
      </c>
      <c r="L9" s="4">
        <v>65137</v>
      </c>
      <c r="M9" s="4">
        <v>234211</v>
      </c>
      <c r="N9" s="14">
        <v>2816224</v>
      </c>
      <c r="O9" s="4">
        <v>2350111</v>
      </c>
      <c r="P9" s="4">
        <v>532393</v>
      </c>
      <c r="Q9" s="4">
        <v>279443</v>
      </c>
      <c r="R9" s="4">
        <v>81750</v>
      </c>
      <c r="S9" s="4">
        <v>293922</v>
      </c>
      <c r="T9" s="5">
        <v>3537619</v>
      </c>
    </row>
    <row r="10" spans="1:20" x14ac:dyDescent="0.25">
      <c r="A10" s="3" t="s">
        <v>22</v>
      </c>
      <c r="B10" s="3" t="s">
        <v>23</v>
      </c>
      <c r="C10" s="4">
        <v>318646</v>
      </c>
      <c r="D10" s="4">
        <v>70786</v>
      </c>
      <c r="E10" s="4">
        <v>72392</v>
      </c>
      <c r="F10" s="4">
        <v>14824</v>
      </c>
      <c r="G10" s="4">
        <v>95117</v>
      </c>
      <c r="H10" s="13">
        <v>571765</v>
      </c>
      <c r="I10" s="4">
        <v>1295196</v>
      </c>
      <c r="J10" s="4">
        <v>288530</v>
      </c>
      <c r="K10" s="4">
        <v>294169</v>
      </c>
      <c r="L10" s="4">
        <v>60600</v>
      </c>
      <c r="M10" s="4">
        <v>386536</v>
      </c>
      <c r="N10" s="14">
        <v>2325031</v>
      </c>
      <c r="O10" s="4">
        <v>1613842</v>
      </c>
      <c r="P10" s="4">
        <v>359316</v>
      </c>
      <c r="Q10" s="4">
        <v>366561</v>
      </c>
      <c r="R10" s="4">
        <v>75424</v>
      </c>
      <c r="S10" s="4">
        <v>481653</v>
      </c>
      <c r="T10" s="5">
        <v>2896796</v>
      </c>
    </row>
    <row r="11" spans="1:20" x14ac:dyDescent="0.25">
      <c r="A11" s="3" t="s">
        <v>24</v>
      </c>
      <c r="B11" s="3" t="s">
        <v>25</v>
      </c>
      <c r="C11" s="4">
        <v>26339</v>
      </c>
      <c r="D11" s="4">
        <v>6669</v>
      </c>
      <c r="E11" s="4">
        <v>2966</v>
      </c>
      <c r="F11" s="4">
        <v>1587</v>
      </c>
      <c r="G11" s="4">
        <v>5227</v>
      </c>
      <c r="H11" s="13">
        <v>42788</v>
      </c>
      <c r="I11" s="4">
        <v>1376759</v>
      </c>
      <c r="J11" s="4">
        <v>346875</v>
      </c>
      <c r="K11" s="4">
        <v>155182</v>
      </c>
      <c r="L11" s="4">
        <v>83230</v>
      </c>
      <c r="M11" s="4">
        <v>272660</v>
      </c>
      <c r="N11" s="14">
        <v>2234706</v>
      </c>
      <c r="O11" s="4">
        <v>1403098</v>
      </c>
      <c r="P11" s="4">
        <v>353544</v>
      </c>
      <c r="Q11" s="4">
        <v>158148</v>
      </c>
      <c r="R11" s="4">
        <v>84817</v>
      </c>
      <c r="S11" s="4">
        <v>277887</v>
      </c>
      <c r="T11" s="5">
        <v>2277494</v>
      </c>
    </row>
    <row r="12" spans="1:20" ht="26.25" x14ac:dyDescent="0.25">
      <c r="A12" s="3" t="s">
        <v>26</v>
      </c>
      <c r="B12" s="3" t="s">
        <v>27</v>
      </c>
      <c r="C12" s="4">
        <v>182509</v>
      </c>
      <c r="D12" s="4">
        <v>142505</v>
      </c>
      <c r="E12" s="4">
        <v>53351</v>
      </c>
      <c r="F12" s="4">
        <v>12320</v>
      </c>
      <c r="G12" s="4">
        <v>44767</v>
      </c>
      <c r="H12" s="13">
        <v>435452</v>
      </c>
      <c r="I12" s="4">
        <v>1188390</v>
      </c>
      <c r="J12" s="4">
        <v>921088</v>
      </c>
      <c r="K12" s="4">
        <v>347250</v>
      </c>
      <c r="L12" s="4">
        <v>80596</v>
      </c>
      <c r="M12" s="4">
        <v>291870</v>
      </c>
      <c r="N12" s="14">
        <v>2829194</v>
      </c>
      <c r="O12" s="4">
        <v>1370899</v>
      </c>
      <c r="P12" s="4">
        <v>1063593</v>
      </c>
      <c r="Q12" s="4">
        <v>400601</v>
      </c>
      <c r="R12" s="4">
        <v>92916</v>
      </c>
      <c r="S12" s="4">
        <v>336637</v>
      </c>
      <c r="T12" s="5">
        <v>3264646</v>
      </c>
    </row>
    <row r="13" spans="1:20" x14ac:dyDescent="0.25">
      <c r="A13" s="3" t="s">
        <v>28</v>
      </c>
      <c r="B13" s="3" t="s">
        <v>29</v>
      </c>
      <c r="C13" s="4">
        <v>12574</v>
      </c>
      <c r="D13" s="4">
        <v>40320</v>
      </c>
      <c r="E13" s="4">
        <v>8645</v>
      </c>
      <c r="F13" s="4">
        <v>1223</v>
      </c>
      <c r="G13" s="4">
        <v>21298</v>
      </c>
      <c r="H13" s="13">
        <v>84060</v>
      </c>
      <c r="I13" s="4">
        <v>59465</v>
      </c>
      <c r="J13" s="4">
        <v>190814</v>
      </c>
      <c r="K13" s="4">
        <v>40828</v>
      </c>
      <c r="L13" s="4">
        <v>5765</v>
      </c>
      <c r="M13" s="4">
        <v>100964</v>
      </c>
      <c r="N13" s="14">
        <v>397836</v>
      </c>
      <c r="O13" s="4">
        <v>72039</v>
      </c>
      <c r="P13" s="4">
        <v>231134</v>
      </c>
      <c r="Q13" s="4">
        <v>49473</v>
      </c>
      <c r="R13" s="4">
        <v>6988</v>
      </c>
      <c r="S13" s="4">
        <v>122262</v>
      </c>
      <c r="T13" s="5">
        <v>481896</v>
      </c>
    </row>
    <row r="14" spans="1:20" x14ac:dyDescent="0.25">
      <c r="A14" s="3" t="s">
        <v>30</v>
      </c>
      <c r="B14" s="3" t="s">
        <v>31</v>
      </c>
      <c r="C14" s="4">
        <v>8107</v>
      </c>
      <c r="D14" s="4">
        <v>15039</v>
      </c>
      <c r="E14" s="4">
        <v>2726</v>
      </c>
      <c r="F14" s="4">
        <v>1004</v>
      </c>
      <c r="G14" s="4">
        <v>8041</v>
      </c>
      <c r="H14" s="13">
        <v>34917</v>
      </c>
      <c r="I14" s="4">
        <v>198336</v>
      </c>
      <c r="J14" s="4">
        <v>365814</v>
      </c>
      <c r="K14" s="4">
        <v>66474</v>
      </c>
      <c r="L14" s="4">
        <v>24244</v>
      </c>
      <c r="M14" s="4">
        <v>196381</v>
      </c>
      <c r="N14" s="14">
        <v>851249</v>
      </c>
      <c r="O14" s="4">
        <v>206443</v>
      </c>
      <c r="P14" s="4">
        <v>380853</v>
      </c>
      <c r="Q14" s="4">
        <v>69200</v>
      </c>
      <c r="R14" s="4">
        <v>25248</v>
      </c>
      <c r="S14" s="4">
        <v>204422</v>
      </c>
      <c r="T14" s="5">
        <v>886166</v>
      </c>
    </row>
    <row r="15" spans="1:20" x14ac:dyDescent="0.25">
      <c r="A15" s="3" t="s">
        <v>32</v>
      </c>
      <c r="B15" s="3" t="s">
        <v>33</v>
      </c>
      <c r="C15" s="4">
        <v>31787</v>
      </c>
      <c r="D15" s="4">
        <v>137987</v>
      </c>
      <c r="E15" s="4">
        <v>29386</v>
      </c>
      <c r="F15" s="4">
        <v>4204</v>
      </c>
      <c r="G15" s="4">
        <v>64023</v>
      </c>
      <c r="H15" s="13">
        <v>267387</v>
      </c>
      <c r="I15" s="4">
        <v>88211</v>
      </c>
      <c r="J15" s="4">
        <v>384332</v>
      </c>
      <c r="K15" s="4">
        <v>81656</v>
      </c>
      <c r="L15" s="4">
        <v>11550</v>
      </c>
      <c r="M15" s="4">
        <v>179027</v>
      </c>
      <c r="N15" s="14">
        <v>744776</v>
      </c>
      <c r="O15" s="4">
        <v>119998</v>
      </c>
      <c r="P15" s="4">
        <v>522319</v>
      </c>
      <c r="Q15" s="4">
        <v>111042</v>
      </c>
      <c r="R15" s="4">
        <v>15754</v>
      </c>
      <c r="S15" s="4">
        <v>243050</v>
      </c>
      <c r="T15" s="5">
        <v>1012163</v>
      </c>
    </row>
    <row r="16" spans="1:20" x14ac:dyDescent="0.25">
      <c r="A16" s="3" t="s">
        <v>34</v>
      </c>
      <c r="B16" s="3" t="s">
        <v>35</v>
      </c>
      <c r="C16" s="4">
        <v>41646</v>
      </c>
      <c r="D16" s="4">
        <v>89312</v>
      </c>
      <c r="E16" s="4">
        <v>12579</v>
      </c>
      <c r="F16" s="4">
        <v>2681</v>
      </c>
      <c r="G16" s="4">
        <v>43446</v>
      </c>
      <c r="H16" s="13">
        <v>189664</v>
      </c>
      <c r="I16" s="4">
        <v>316909</v>
      </c>
      <c r="J16" s="4">
        <v>668478</v>
      </c>
      <c r="K16" s="4">
        <v>93727</v>
      </c>
      <c r="L16" s="4">
        <v>19881</v>
      </c>
      <c r="M16" s="4">
        <v>327694</v>
      </c>
      <c r="N16" s="14">
        <v>1426689</v>
      </c>
      <c r="O16" s="4">
        <v>358555</v>
      </c>
      <c r="P16" s="4">
        <v>757790</v>
      </c>
      <c r="Q16" s="4">
        <v>106306</v>
      </c>
      <c r="R16" s="4">
        <v>22562</v>
      </c>
      <c r="S16" s="4">
        <v>371140</v>
      </c>
      <c r="T16" s="5">
        <v>1616353</v>
      </c>
    </row>
    <row r="17" spans="1:20" x14ac:dyDescent="0.25">
      <c r="A17" s="3" t="s">
        <v>36</v>
      </c>
      <c r="B17" s="3" t="s">
        <v>37</v>
      </c>
      <c r="C17" s="4">
        <v>31492</v>
      </c>
      <c r="D17" s="4">
        <v>161140</v>
      </c>
      <c r="E17" s="4">
        <v>12525</v>
      </c>
      <c r="F17" s="4">
        <v>4030</v>
      </c>
      <c r="G17" s="4">
        <v>76227</v>
      </c>
      <c r="H17" s="13">
        <v>285414</v>
      </c>
      <c r="I17" s="4">
        <v>143171</v>
      </c>
      <c r="J17" s="4">
        <v>731813</v>
      </c>
      <c r="K17" s="4">
        <v>56953</v>
      </c>
      <c r="L17" s="4">
        <v>18090</v>
      </c>
      <c r="M17" s="4">
        <v>348754</v>
      </c>
      <c r="N17" s="14">
        <v>1298781</v>
      </c>
      <c r="O17" s="4">
        <v>174663</v>
      </c>
      <c r="P17" s="4">
        <v>892953</v>
      </c>
      <c r="Q17" s="4">
        <v>69478</v>
      </c>
      <c r="R17" s="4">
        <v>22120</v>
      </c>
      <c r="S17" s="4">
        <v>424981</v>
      </c>
      <c r="T17" s="5">
        <v>1584195</v>
      </c>
    </row>
    <row r="18" spans="1:20" ht="26.25" x14ac:dyDescent="0.25">
      <c r="A18" s="3" t="s">
        <v>38</v>
      </c>
      <c r="B18" s="3" t="s">
        <v>39</v>
      </c>
      <c r="C18" s="4">
        <v>1225</v>
      </c>
      <c r="D18" s="4">
        <v>23177</v>
      </c>
      <c r="E18" s="4">
        <v>12688</v>
      </c>
      <c r="F18" s="7">
        <v>81</v>
      </c>
      <c r="G18" s="4">
        <v>6525</v>
      </c>
      <c r="H18" s="13">
        <v>43696</v>
      </c>
      <c r="I18" s="4">
        <v>23257</v>
      </c>
      <c r="J18" s="4">
        <v>434057</v>
      </c>
      <c r="K18" s="4">
        <v>236972</v>
      </c>
      <c r="L18" s="4">
        <v>1646</v>
      </c>
      <c r="M18" s="4">
        <v>123364</v>
      </c>
      <c r="N18" s="14">
        <v>819296</v>
      </c>
      <c r="O18" s="4">
        <v>24482</v>
      </c>
      <c r="P18" s="4">
        <v>457234</v>
      </c>
      <c r="Q18" s="4">
        <v>249660</v>
      </c>
      <c r="R18" s="4">
        <v>1727</v>
      </c>
      <c r="S18" s="4">
        <v>129889</v>
      </c>
      <c r="T18" s="5">
        <v>862992</v>
      </c>
    </row>
    <row r="19" spans="1:20" x14ac:dyDescent="0.25">
      <c r="A19" s="3" t="s">
        <v>40</v>
      </c>
      <c r="B19" s="3" t="s">
        <v>41</v>
      </c>
      <c r="C19" s="4">
        <v>169829</v>
      </c>
      <c r="D19" s="4">
        <v>2467</v>
      </c>
      <c r="E19" s="4">
        <v>9245</v>
      </c>
      <c r="F19" s="7">
        <v>158</v>
      </c>
      <c r="G19" s="4">
        <v>12193</v>
      </c>
      <c r="H19" s="13">
        <v>193892</v>
      </c>
      <c r="I19" s="4">
        <v>613370</v>
      </c>
      <c r="J19" s="4">
        <v>8706</v>
      </c>
      <c r="K19" s="4">
        <v>32660</v>
      </c>
      <c r="L19" s="7">
        <v>514</v>
      </c>
      <c r="M19" s="4">
        <v>42934</v>
      </c>
      <c r="N19" s="14">
        <v>698184</v>
      </c>
      <c r="O19" s="4">
        <v>783199</v>
      </c>
      <c r="P19" s="4">
        <v>11173</v>
      </c>
      <c r="Q19" s="4">
        <v>41905</v>
      </c>
      <c r="R19" s="7">
        <v>672</v>
      </c>
      <c r="S19" s="4">
        <v>55127</v>
      </c>
      <c r="T19" s="5">
        <v>892076</v>
      </c>
    </row>
    <row r="20" spans="1:20" x14ac:dyDescent="0.25">
      <c r="A20" s="3" t="s">
        <v>42</v>
      </c>
      <c r="B20" s="3" t="s">
        <v>43</v>
      </c>
      <c r="C20" s="4">
        <v>17912</v>
      </c>
      <c r="D20" s="4">
        <v>154864</v>
      </c>
      <c r="E20" s="4">
        <v>2027</v>
      </c>
      <c r="F20" s="4">
        <v>138455</v>
      </c>
      <c r="G20" s="4">
        <v>40699</v>
      </c>
      <c r="H20" s="13">
        <v>353957</v>
      </c>
      <c r="I20" s="4">
        <v>34063</v>
      </c>
      <c r="J20" s="4">
        <v>294910</v>
      </c>
      <c r="K20" s="4">
        <v>3674</v>
      </c>
      <c r="L20" s="4">
        <v>263933</v>
      </c>
      <c r="M20" s="4">
        <v>77414</v>
      </c>
      <c r="N20" s="14">
        <v>673994</v>
      </c>
      <c r="O20" s="4">
        <v>51975</v>
      </c>
      <c r="P20" s="4">
        <v>449774</v>
      </c>
      <c r="Q20" s="4">
        <v>5701</v>
      </c>
      <c r="R20" s="4">
        <v>402388</v>
      </c>
      <c r="S20" s="4">
        <v>118113</v>
      </c>
      <c r="T20" s="5">
        <v>1027951</v>
      </c>
    </row>
    <row r="21" spans="1:20" x14ac:dyDescent="0.25">
      <c r="A21" s="3" t="s">
        <v>44</v>
      </c>
      <c r="B21" s="3" t="s">
        <v>45</v>
      </c>
      <c r="C21" s="4">
        <v>19592</v>
      </c>
      <c r="D21" s="4">
        <v>119936</v>
      </c>
      <c r="E21" s="7">
        <v>806</v>
      </c>
      <c r="F21" s="4">
        <v>118302</v>
      </c>
      <c r="G21" s="4">
        <v>35982</v>
      </c>
      <c r="H21" s="13">
        <v>294618</v>
      </c>
      <c r="I21" s="4">
        <v>68466</v>
      </c>
      <c r="J21" s="4">
        <v>431636</v>
      </c>
      <c r="K21" s="4">
        <v>2826</v>
      </c>
      <c r="L21" s="4">
        <v>407364</v>
      </c>
      <c r="M21" s="4">
        <v>125988</v>
      </c>
      <c r="N21" s="14">
        <v>1036280</v>
      </c>
      <c r="O21" s="4">
        <v>88058</v>
      </c>
      <c r="P21" s="4">
        <v>551572</v>
      </c>
      <c r="Q21" s="4">
        <v>3632</v>
      </c>
      <c r="R21" s="4">
        <v>525666</v>
      </c>
      <c r="S21" s="4">
        <v>161970</v>
      </c>
      <c r="T21" s="5">
        <v>1330898</v>
      </c>
    </row>
    <row r="22" spans="1:20" x14ac:dyDescent="0.25">
      <c r="A22" s="3" t="s">
        <v>46</v>
      </c>
      <c r="B22" s="3" t="s">
        <v>47</v>
      </c>
      <c r="C22" s="7">
        <v>347</v>
      </c>
      <c r="D22" s="4">
        <v>1198</v>
      </c>
      <c r="E22" s="7">
        <v>752</v>
      </c>
      <c r="F22" s="4">
        <v>101274</v>
      </c>
      <c r="G22" s="4">
        <v>60902</v>
      </c>
      <c r="H22" s="13">
        <v>164473</v>
      </c>
      <c r="I22" s="4">
        <v>1191</v>
      </c>
      <c r="J22" s="4">
        <v>4516</v>
      </c>
      <c r="K22" s="4">
        <v>2771</v>
      </c>
      <c r="L22" s="4">
        <v>382010</v>
      </c>
      <c r="M22" s="4">
        <v>237292</v>
      </c>
      <c r="N22" s="14">
        <v>627780</v>
      </c>
      <c r="O22" s="4">
        <v>1538</v>
      </c>
      <c r="P22" s="4">
        <v>5714</v>
      </c>
      <c r="Q22" s="4">
        <v>3523</v>
      </c>
      <c r="R22" s="4">
        <v>483284</v>
      </c>
      <c r="S22" s="4">
        <v>298194</v>
      </c>
      <c r="T22" s="5">
        <v>792253</v>
      </c>
    </row>
    <row r="23" spans="1:20" x14ac:dyDescent="0.25">
      <c r="A23" s="3" t="s">
        <v>48</v>
      </c>
      <c r="B23" s="3" t="s">
        <v>49</v>
      </c>
      <c r="C23" s="4">
        <v>2493</v>
      </c>
      <c r="D23" s="4">
        <v>189043</v>
      </c>
      <c r="E23" s="7">
        <v>806</v>
      </c>
      <c r="F23" s="7">
        <v>408</v>
      </c>
      <c r="G23" s="4">
        <v>28949</v>
      </c>
      <c r="H23" s="13">
        <v>221699</v>
      </c>
      <c r="I23" s="4">
        <v>5975</v>
      </c>
      <c r="J23" s="4">
        <v>455723</v>
      </c>
      <c r="K23" s="4">
        <v>1920</v>
      </c>
      <c r="L23" s="7">
        <v>973</v>
      </c>
      <c r="M23" s="4">
        <v>70916</v>
      </c>
      <c r="N23" s="14">
        <v>535507</v>
      </c>
      <c r="O23" s="4">
        <v>8468</v>
      </c>
      <c r="P23" s="4">
        <v>644766</v>
      </c>
      <c r="Q23" s="4">
        <v>2726</v>
      </c>
      <c r="R23" s="4">
        <v>1381</v>
      </c>
      <c r="S23" s="4">
        <v>99865</v>
      </c>
      <c r="T23" s="5">
        <v>757206</v>
      </c>
    </row>
    <row r="24" spans="1:20" x14ac:dyDescent="0.25">
      <c r="A24" s="3" t="s">
        <v>50</v>
      </c>
      <c r="B24" s="3" t="s">
        <v>51</v>
      </c>
      <c r="C24" s="4">
        <v>1109</v>
      </c>
      <c r="D24" s="4">
        <v>1512</v>
      </c>
      <c r="E24" s="4">
        <v>29429</v>
      </c>
      <c r="F24" s="4">
        <v>3631</v>
      </c>
      <c r="G24" s="4">
        <v>49633</v>
      </c>
      <c r="H24" s="13">
        <v>85314</v>
      </c>
      <c r="I24" s="4">
        <v>7592</v>
      </c>
      <c r="J24" s="4">
        <v>14990</v>
      </c>
      <c r="K24" s="4">
        <v>196893</v>
      </c>
      <c r="L24" s="4">
        <v>23940</v>
      </c>
      <c r="M24" s="4">
        <v>339008</v>
      </c>
      <c r="N24" s="14">
        <v>582423</v>
      </c>
      <c r="O24" s="4">
        <v>8701</v>
      </c>
      <c r="P24" s="4">
        <v>16502</v>
      </c>
      <c r="Q24" s="4">
        <v>226322</v>
      </c>
      <c r="R24" s="4">
        <v>27571</v>
      </c>
      <c r="S24" s="4">
        <v>388641</v>
      </c>
      <c r="T24" s="5">
        <v>667737</v>
      </c>
    </row>
    <row r="25" spans="1:20" x14ac:dyDescent="0.25">
      <c r="A25" s="3" t="s">
        <v>52</v>
      </c>
      <c r="B25" s="3" t="s">
        <v>53</v>
      </c>
      <c r="C25" s="4">
        <v>3804</v>
      </c>
      <c r="D25" s="4">
        <v>2300</v>
      </c>
      <c r="E25" s="4">
        <v>49322</v>
      </c>
      <c r="F25" s="4">
        <v>1172</v>
      </c>
      <c r="G25" s="4">
        <v>118728</v>
      </c>
      <c r="H25" s="13">
        <v>175326</v>
      </c>
      <c r="I25" s="4">
        <v>8564</v>
      </c>
      <c r="J25" s="4">
        <v>5191</v>
      </c>
      <c r="K25" s="4">
        <v>110976</v>
      </c>
      <c r="L25" s="4">
        <v>2610</v>
      </c>
      <c r="M25" s="4">
        <v>269434</v>
      </c>
      <c r="N25" s="14">
        <v>396775</v>
      </c>
      <c r="O25" s="4">
        <v>12368</v>
      </c>
      <c r="P25" s="4">
        <v>7491</v>
      </c>
      <c r="Q25" s="4">
        <v>160298</v>
      </c>
      <c r="R25" s="4">
        <v>3782</v>
      </c>
      <c r="S25" s="4">
        <v>388162</v>
      </c>
      <c r="T25" s="5">
        <v>572101</v>
      </c>
    </row>
    <row r="26" spans="1:20" x14ac:dyDescent="0.25">
      <c r="A26" s="3" t="s">
        <v>54</v>
      </c>
      <c r="B26" s="3" t="s">
        <v>55</v>
      </c>
      <c r="C26" s="7">
        <v>659</v>
      </c>
      <c r="D26" s="4">
        <v>1424</v>
      </c>
      <c r="E26" s="7">
        <v>269</v>
      </c>
      <c r="F26" s="4">
        <v>118043</v>
      </c>
      <c r="G26" s="4">
        <v>38988</v>
      </c>
      <c r="H26" s="13">
        <v>159383</v>
      </c>
      <c r="I26" s="4">
        <v>2136</v>
      </c>
      <c r="J26" s="4">
        <v>9057</v>
      </c>
      <c r="K26" s="7">
        <v>757</v>
      </c>
      <c r="L26" s="4">
        <v>367774</v>
      </c>
      <c r="M26" s="4">
        <v>121068</v>
      </c>
      <c r="N26" s="14">
        <v>500792</v>
      </c>
      <c r="O26" s="4">
        <v>2795</v>
      </c>
      <c r="P26" s="4">
        <v>10481</v>
      </c>
      <c r="Q26" s="4">
        <v>1026</v>
      </c>
      <c r="R26" s="4">
        <v>485817</v>
      </c>
      <c r="S26" s="4">
        <v>160056</v>
      </c>
      <c r="T26" s="5">
        <v>660175</v>
      </c>
    </row>
    <row r="27" spans="1:20" x14ac:dyDescent="0.25">
      <c r="A27" s="3" t="s">
        <v>56</v>
      </c>
      <c r="B27" s="3" t="s">
        <v>57</v>
      </c>
      <c r="C27" s="4">
        <v>52878</v>
      </c>
      <c r="D27" s="4">
        <v>1208</v>
      </c>
      <c r="E27" s="7">
        <v>779</v>
      </c>
      <c r="F27" s="7">
        <v>231</v>
      </c>
      <c r="G27" s="4">
        <v>1474</v>
      </c>
      <c r="H27" s="13">
        <v>56570</v>
      </c>
      <c r="I27" s="4">
        <v>403401</v>
      </c>
      <c r="J27" s="4">
        <v>9227</v>
      </c>
      <c r="K27" s="4">
        <v>5957</v>
      </c>
      <c r="L27" s="4">
        <v>1745</v>
      </c>
      <c r="M27" s="4">
        <v>11139</v>
      </c>
      <c r="N27" s="14">
        <v>431469</v>
      </c>
      <c r="O27" s="4">
        <v>456279</v>
      </c>
      <c r="P27" s="4">
        <v>10435</v>
      </c>
      <c r="Q27" s="4">
        <v>6736</v>
      </c>
      <c r="R27" s="4">
        <v>1976</v>
      </c>
      <c r="S27" s="4">
        <v>12613</v>
      </c>
      <c r="T27" s="5">
        <v>488039</v>
      </c>
    </row>
    <row r="28" spans="1:20" x14ac:dyDescent="0.25">
      <c r="A28" s="3" t="s">
        <v>58</v>
      </c>
      <c r="B28" s="3" t="s">
        <v>59</v>
      </c>
      <c r="C28" s="4">
        <v>243107</v>
      </c>
      <c r="D28" s="4">
        <v>8620</v>
      </c>
      <c r="E28" s="4">
        <v>22193</v>
      </c>
      <c r="F28" s="7">
        <v>438</v>
      </c>
      <c r="G28" s="4">
        <v>57502</v>
      </c>
      <c r="H28" s="13">
        <v>331860</v>
      </c>
      <c r="I28" s="4">
        <v>892737</v>
      </c>
      <c r="J28" s="4">
        <v>31335</v>
      </c>
      <c r="K28" s="4">
        <v>81055</v>
      </c>
      <c r="L28" s="4">
        <v>1541</v>
      </c>
      <c r="M28" s="4">
        <v>210261</v>
      </c>
      <c r="N28" s="14">
        <v>1216929</v>
      </c>
      <c r="O28" s="4">
        <v>1135844</v>
      </c>
      <c r="P28" s="4">
        <v>39955</v>
      </c>
      <c r="Q28" s="4">
        <v>103248</v>
      </c>
      <c r="R28" s="4">
        <v>1979</v>
      </c>
      <c r="S28" s="4">
        <v>267763</v>
      </c>
      <c r="T28" s="5">
        <v>1548789</v>
      </c>
    </row>
    <row r="29" spans="1:20" x14ac:dyDescent="0.25">
      <c r="A29" s="3" t="s">
        <v>60</v>
      </c>
      <c r="B29" s="3" t="s">
        <v>61</v>
      </c>
      <c r="C29" s="4">
        <v>1080</v>
      </c>
      <c r="D29" s="4">
        <v>2691</v>
      </c>
      <c r="E29" s="7">
        <v>168</v>
      </c>
      <c r="F29" s="4">
        <v>28080</v>
      </c>
      <c r="G29" s="4">
        <v>21498</v>
      </c>
      <c r="H29" s="13">
        <v>53517</v>
      </c>
      <c r="I29" s="4">
        <v>8065</v>
      </c>
      <c r="J29" s="4">
        <v>19826</v>
      </c>
      <c r="K29" s="4">
        <v>1173</v>
      </c>
      <c r="L29" s="4">
        <v>205617</v>
      </c>
      <c r="M29" s="4">
        <v>158223</v>
      </c>
      <c r="N29" s="14">
        <v>392904</v>
      </c>
      <c r="O29" s="4">
        <v>9145</v>
      </c>
      <c r="P29" s="4">
        <v>22517</v>
      </c>
      <c r="Q29" s="4">
        <v>1341</v>
      </c>
      <c r="R29" s="4">
        <v>233697</v>
      </c>
      <c r="S29" s="4">
        <v>179721</v>
      </c>
      <c r="T29" s="5">
        <v>446421</v>
      </c>
    </row>
    <row r="30" spans="1:20" x14ac:dyDescent="0.25">
      <c r="A30" s="3" t="s">
        <v>62</v>
      </c>
      <c r="B30" s="3" t="s">
        <v>63</v>
      </c>
      <c r="C30" s="4">
        <v>1999</v>
      </c>
      <c r="D30" s="4">
        <v>89526</v>
      </c>
      <c r="E30" s="7">
        <v>716</v>
      </c>
      <c r="F30" s="7">
        <v>127</v>
      </c>
      <c r="G30" s="4">
        <v>15700</v>
      </c>
      <c r="H30" s="13">
        <v>108068</v>
      </c>
      <c r="I30" s="4">
        <v>7786</v>
      </c>
      <c r="J30" s="4">
        <v>344493</v>
      </c>
      <c r="K30" s="4">
        <v>2771</v>
      </c>
      <c r="L30" s="7">
        <v>471</v>
      </c>
      <c r="M30" s="4">
        <v>60681</v>
      </c>
      <c r="N30" s="14">
        <v>416202</v>
      </c>
      <c r="O30" s="4">
        <v>9785</v>
      </c>
      <c r="P30" s="4">
        <v>434019</v>
      </c>
      <c r="Q30" s="4">
        <v>3487</v>
      </c>
      <c r="R30" s="7">
        <v>598</v>
      </c>
      <c r="S30" s="4">
        <v>76381</v>
      </c>
      <c r="T30" s="5">
        <v>524270</v>
      </c>
    </row>
    <row r="31" spans="1:20" x14ac:dyDescent="0.25">
      <c r="A31" s="3" t="s">
        <v>64</v>
      </c>
      <c r="B31" s="3" t="s">
        <v>65</v>
      </c>
      <c r="C31" s="4">
        <v>3489</v>
      </c>
      <c r="D31" s="4">
        <v>5335</v>
      </c>
      <c r="E31" s="4">
        <v>72423</v>
      </c>
      <c r="F31" s="7">
        <v>779</v>
      </c>
      <c r="G31" s="4">
        <v>98165</v>
      </c>
      <c r="H31" s="13">
        <v>180191</v>
      </c>
      <c r="I31" s="4">
        <v>12410</v>
      </c>
      <c r="J31" s="4">
        <v>17898</v>
      </c>
      <c r="K31" s="4">
        <v>253357</v>
      </c>
      <c r="L31" s="4">
        <v>2839</v>
      </c>
      <c r="M31" s="4">
        <v>342089</v>
      </c>
      <c r="N31" s="14">
        <v>628593</v>
      </c>
      <c r="O31" s="4">
        <v>15899</v>
      </c>
      <c r="P31" s="4">
        <v>23233</v>
      </c>
      <c r="Q31" s="4">
        <v>325780</v>
      </c>
      <c r="R31" s="4">
        <v>3618</v>
      </c>
      <c r="S31" s="4">
        <v>440254</v>
      </c>
      <c r="T31" s="5">
        <v>808784</v>
      </c>
    </row>
    <row r="32" spans="1:20" x14ac:dyDescent="0.25">
      <c r="A32" s="3" t="s">
        <v>66</v>
      </c>
      <c r="B32" s="3" t="s">
        <v>67</v>
      </c>
      <c r="C32" s="4">
        <v>5747</v>
      </c>
      <c r="D32" s="4">
        <v>164005</v>
      </c>
      <c r="E32" s="4">
        <v>2590</v>
      </c>
      <c r="F32" s="7">
        <v>287</v>
      </c>
      <c r="G32" s="4">
        <v>28830</v>
      </c>
      <c r="H32" s="13">
        <v>201459</v>
      </c>
      <c r="I32" s="4">
        <v>12746</v>
      </c>
      <c r="J32" s="4">
        <v>362699</v>
      </c>
      <c r="K32" s="4">
        <v>5763</v>
      </c>
      <c r="L32" s="7">
        <v>637</v>
      </c>
      <c r="M32" s="4">
        <v>64227</v>
      </c>
      <c r="N32" s="14">
        <v>446072</v>
      </c>
      <c r="O32" s="4">
        <v>18493</v>
      </c>
      <c r="P32" s="4">
        <v>526704</v>
      </c>
      <c r="Q32" s="4">
        <v>8353</v>
      </c>
      <c r="R32" s="7">
        <v>924</v>
      </c>
      <c r="S32" s="4">
        <v>93057</v>
      </c>
      <c r="T32" s="5">
        <v>647531</v>
      </c>
    </row>
    <row r="33" spans="1:20" ht="26.25" x14ac:dyDescent="0.25">
      <c r="A33" s="3" t="s">
        <v>68</v>
      </c>
      <c r="B33" s="3" t="s">
        <v>69</v>
      </c>
      <c r="C33" s="4">
        <v>1050</v>
      </c>
      <c r="D33" s="4">
        <v>1299</v>
      </c>
      <c r="E33" s="7">
        <v>445</v>
      </c>
      <c r="F33" s="4">
        <v>82939</v>
      </c>
      <c r="G33" s="4">
        <v>84731</v>
      </c>
      <c r="H33" s="13">
        <v>170464</v>
      </c>
      <c r="I33" s="4">
        <v>3314</v>
      </c>
      <c r="J33" s="4">
        <v>3930</v>
      </c>
      <c r="K33" s="4">
        <v>1349</v>
      </c>
      <c r="L33" s="4">
        <v>255415</v>
      </c>
      <c r="M33" s="4">
        <v>262103</v>
      </c>
      <c r="N33" s="14">
        <v>526111</v>
      </c>
      <c r="O33" s="4">
        <v>4364</v>
      </c>
      <c r="P33" s="4">
        <v>5229</v>
      </c>
      <c r="Q33" s="4">
        <v>1794</v>
      </c>
      <c r="R33" s="4">
        <v>338354</v>
      </c>
      <c r="S33" s="4">
        <v>346834</v>
      </c>
      <c r="T33" s="5">
        <v>696575</v>
      </c>
    </row>
    <row r="34" spans="1:20" x14ac:dyDescent="0.25">
      <c r="A34" s="3" t="s">
        <v>70</v>
      </c>
      <c r="B34" s="3" t="s">
        <v>71</v>
      </c>
      <c r="C34" s="4">
        <v>28335</v>
      </c>
      <c r="D34" s="7">
        <v>922</v>
      </c>
      <c r="E34" s="7">
        <v>349</v>
      </c>
      <c r="F34" s="7">
        <v>78</v>
      </c>
      <c r="G34" s="4">
        <v>34467</v>
      </c>
      <c r="H34" s="13">
        <v>64151</v>
      </c>
      <c r="I34" s="4">
        <v>465889</v>
      </c>
      <c r="J34" s="4">
        <v>15248</v>
      </c>
      <c r="K34" s="4">
        <v>5597</v>
      </c>
      <c r="L34" s="4">
        <v>1325</v>
      </c>
      <c r="M34" s="4">
        <v>572221</v>
      </c>
      <c r="N34" s="14">
        <v>1060280</v>
      </c>
      <c r="O34" s="4">
        <v>494224</v>
      </c>
      <c r="P34" s="4">
        <v>16170</v>
      </c>
      <c r="Q34" s="4">
        <v>5946</v>
      </c>
      <c r="R34" s="4">
        <v>1403</v>
      </c>
      <c r="S34" s="4">
        <v>606688</v>
      </c>
      <c r="T34" s="5">
        <v>1124431</v>
      </c>
    </row>
    <row r="35" spans="1:20" x14ac:dyDescent="0.25">
      <c r="A35" s="3" t="s">
        <v>72</v>
      </c>
      <c r="B35" s="3" t="s">
        <v>73</v>
      </c>
      <c r="C35" s="4">
        <v>2285</v>
      </c>
      <c r="D35" s="4">
        <v>9247</v>
      </c>
      <c r="E35" s="7">
        <v>380</v>
      </c>
      <c r="F35" s="4">
        <v>63230</v>
      </c>
      <c r="G35" s="4">
        <v>36273</v>
      </c>
      <c r="H35" s="13">
        <v>111415</v>
      </c>
      <c r="I35" s="4">
        <v>9227</v>
      </c>
      <c r="J35" s="4">
        <v>36159</v>
      </c>
      <c r="K35" s="4">
        <v>1468</v>
      </c>
      <c r="L35" s="4">
        <v>251672</v>
      </c>
      <c r="M35" s="4">
        <v>144442</v>
      </c>
      <c r="N35" s="14">
        <v>442968</v>
      </c>
      <c r="O35" s="4">
        <v>11512</v>
      </c>
      <c r="P35" s="4">
        <v>45406</v>
      </c>
      <c r="Q35" s="4">
        <v>1848</v>
      </c>
      <c r="R35" s="4">
        <v>314902</v>
      </c>
      <c r="S35" s="4">
        <v>180715</v>
      </c>
      <c r="T35" s="5">
        <v>554383</v>
      </c>
    </row>
    <row r="36" spans="1:20" x14ac:dyDescent="0.25">
      <c r="A36" s="3" t="s">
        <v>74</v>
      </c>
      <c r="B36" s="3" t="s">
        <v>75</v>
      </c>
      <c r="C36" s="7">
        <v>567</v>
      </c>
      <c r="D36" s="4">
        <v>2681</v>
      </c>
      <c r="E36" s="4">
        <v>113168</v>
      </c>
      <c r="F36" s="7">
        <v>780</v>
      </c>
      <c r="G36" s="4">
        <v>1444</v>
      </c>
      <c r="H36" s="13">
        <v>118640</v>
      </c>
      <c r="I36" s="4">
        <v>1836</v>
      </c>
      <c r="J36" s="4">
        <v>8133</v>
      </c>
      <c r="K36" s="4">
        <v>343709</v>
      </c>
      <c r="L36" s="4">
        <v>2361</v>
      </c>
      <c r="M36" s="4">
        <v>4460</v>
      </c>
      <c r="N36" s="14">
        <v>360499</v>
      </c>
      <c r="O36" s="4">
        <v>2403</v>
      </c>
      <c r="P36" s="4">
        <v>10814</v>
      </c>
      <c r="Q36" s="4">
        <v>456877</v>
      </c>
      <c r="R36" s="4">
        <v>3141</v>
      </c>
      <c r="S36" s="4">
        <v>5904</v>
      </c>
      <c r="T36" s="5">
        <v>479139</v>
      </c>
    </row>
    <row r="37" spans="1:20" x14ac:dyDescent="0.25">
      <c r="A37" s="3" t="s">
        <v>76</v>
      </c>
      <c r="B37" s="3" t="s">
        <v>77</v>
      </c>
      <c r="C37" s="4">
        <v>3843</v>
      </c>
      <c r="D37" s="4">
        <v>188765</v>
      </c>
      <c r="E37" s="4">
        <v>2846</v>
      </c>
      <c r="F37" s="7">
        <v>294</v>
      </c>
      <c r="G37" s="4">
        <v>75029</v>
      </c>
      <c r="H37" s="13">
        <v>270777</v>
      </c>
      <c r="I37" s="4">
        <v>11166</v>
      </c>
      <c r="J37" s="4">
        <v>548398</v>
      </c>
      <c r="K37" s="4">
        <v>8229</v>
      </c>
      <c r="L37" s="7">
        <v>859</v>
      </c>
      <c r="M37" s="4">
        <v>219226</v>
      </c>
      <c r="N37" s="14">
        <v>787878</v>
      </c>
      <c r="O37" s="4">
        <v>15009</v>
      </c>
      <c r="P37" s="4">
        <v>737163</v>
      </c>
      <c r="Q37" s="4">
        <v>11075</v>
      </c>
      <c r="R37" s="4">
        <v>1153</v>
      </c>
      <c r="S37" s="4">
        <v>294255</v>
      </c>
      <c r="T37" s="5">
        <v>1058655</v>
      </c>
    </row>
    <row r="38" spans="1:20" x14ac:dyDescent="0.25">
      <c r="A38" s="3" t="s">
        <v>78</v>
      </c>
      <c r="B38" s="3" t="s">
        <v>79</v>
      </c>
      <c r="C38" s="4">
        <v>4144</v>
      </c>
      <c r="D38" s="4">
        <v>2463</v>
      </c>
      <c r="E38" s="4">
        <v>3151</v>
      </c>
      <c r="F38" s="4">
        <v>91644</v>
      </c>
      <c r="G38" s="4">
        <v>147577</v>
      </c>
      <c r="H38" s="13">
        <v>248979</v>
      </c>
      <c r="I38" s="4">
        <v>15572</v>
      </c>
      <c r="J38" s="4">
        <v>9088</v>
      </c>
      <c r="K38" s="4">
        <v>11028</v>
      </c>
      <c r="L38" s="4">
        <v>332275</v>
      </c>
      <c r="M38" s="4">
        <v>540888</v>
      </c>
      <c r="N38" s="14">
        <v>908851</v>
      </c>
      <c r="O38" s="4">
        <v>19716</v>
      </c>
      <c r="P38" s="4">
        <v>11551</v>
      </c>
      <c r="Q38" s="4">
        <v>14179</v>
      </c>
      <c r="R38" s="4">
        <v>423919</v>
      </c>
      <c r="S38" s="4">
        <v>688465</v>
      </c>
      <c r="T38" s="5">
        <v>1157830</v>
      </c>
    </row>
    <row r="39" spans="1:20" x14ac:dyDescent="0.25">
      <c r="A39" s="3" t="s">
        <v>80</v>
      </c>
      <c r="B39" s="3" t="s">
        <v>81</v>
      </c>
      <c r="C39" s="4">
        <v>97975</v>
      </c>
      <c r="D39" s="4">
        <v>1566</v>
      </c>
      <c r="E39" s="4">
        <v>1642</v>
      </c>
      <c r="F39" s="7">
        <v>522</v>
      </c>
      <c r="G39" s="4">
        <v>12792</v>
      </c>
      <c r="H39" s="13">
        <v>114497</v>
      </c>
      <c r="I39" s="4">
        <v>470926</v>
      </c>
      <c r="J39" s="4">
        <v>7481</v>
      </c>
      <c r="K39" s="4">
        <v>7703</v>
      </c>
      <c r="L39" s="4">
        <v>2383</v>
      </c>
      <c r="M39" s="4">
        <v>60874</v>
      </c>
      <c r="N39" s="14">
        <v>549367</v>
      </c>
      <c r="O39" s="4">
        <v>568901</v>
      </c>
      <c r="P39" s="4">
        <v>9047</v>
      </c>
      <c r="Q39" s="4">
        <v>9345</v>
      </c>
      <c r="R39" s="4">
        <v>2905</v>
      </c>
      <c r="S39" s="4">
        <v>73666</v>
      </c>
      <c r="T39" s="5">
        <v>663864</v>
      </c>
    </row>
    <row r="40" spans="1:20" x14ac:dyDescent="0.25">
      <c r="A40" s="3" t="s">
        <v>82</v>
      </c>
      <c r="B40" s="3" t="s">
        <v>83</v>
      </c>
      <c r="C40" s="4">
        <v>42659</v>
      </c>
      <c r="D40" s="4">
        <v>12060</v>
      </c>
      <c r="E40" s="4">
        <v>51872</v>
      </c>
      <c r="F40" s="4">
        <v>3214</v>
      </c>
      <c r="G40" s="4">
        <v>42422</v>
      </c>
      <c r="H40" s="13">
        <v>152227</v>
      </c>
      <c r="I40" s="4">
        <v>619164</v>
      </c>
      <c r="J40" s="4">
        <v>174311</v>
      </c>
      <c r="K40" s="4">
        <v>746925</v>
      </c>
      <c r="L40" s="4">
        <v>46882</v>
      </c>
      <c r="M40" s="4">
        <v>611849</v>
      </c>
      <c r="N40" s="14">
        <v>2199131</v>
      </c>
      <c r="O40" s="4">
        <v>661823</v>
      </c>
      <c r="P40" s="4">
        <v>186371</v>
      </c>
      <c r="Q40" s="4">
        <v>798797</v>
      </c>
      <c r="R40" s="4">
        <v>50096</v>
      </c>
      <c r="S40" s="4">
        <v>654271</v>
      </c>
      <c r="T40" s="5">
        <v>2351358</v>
      </c>
    </row>
    <row r="41" spans="1:20" x14ac:dyDescent="0.25">
      <c r="A41" s="3" t="s">
        <v>84</v>
      </c>
      <c r="B41" s="3" t="s">
        <v>85</v>
      </c>
      <c r="C41" s="4">
        <v>4349</v>
      </c>
      <c r="D41" s="4">
        <v>11795</v>
      </c>
      <c r="E41" s="7">
        <v>976</v>
      </c>
      <c r="F41" s="4">
        <v>68454</v>
      </c>
      <c r="G41" s="4">
        <v>349048</v>
      </c>
      <c r="H41" s="13">
        <v>434622</v>
      </c>
      <c r="I41" s="4">
        <v>7785</v>
      </c>
      <c r="J41" s="4">
        <v>20100</v>
      </c>
      <c r="K41" s="4">
        <v>1644</v>
      </c>
      <c r="L41" s="4">
        <v>116936</v>
      </c>
      <c r="M41" s="4">
        <v>597585</v>
      </c>
      <c r="N41" s="14">
        <v>744050</v>
      </c>
      <c r="O41" s="4">
        <v>12134</v>
      </c>
      <c r="P41" s="4">
        <v>31895</v>
      </c>
      <c r="Q41" s="4">
        <v>2620</v>
      </c>
      <c r="R41" s="4">
        <v>185390</v>
      </c>
      <c r="S41" s="4">
        <v>946633</v>
      </c>
      <c r="T41" s="5">
        <v>1178672</v>
      </c>
    </row>
    <row r="42" spans="1:20" x14ac:dyDescent="0.25">
      <c r="A42" s="3" t="s">
        <v>86</v>
      </c>
      <c r="B42" s="3" t="s">
        <v>87</v>
      </c>
      <c r="C42" s="4">
        <v>3175</v>
      </c>
      <c r="D42" s="4">
        <v>4453</v>
      </c>
      <c r="E42" s="4">
        <v>23753</v>
      </c>
      <c r="F42" s="7">
        <v>682</v>
      </c>
      <c r="G42" s="4">
        <v>109058</v>
      </c>
      <c r="H42" s="13">
        <v>141121</v>
      </c>
      <c r="I42" s="4">
        <v>15005</v>
      </c>
      <c r="J42" s="4">
        <v>20710</v>
      </c>
      <c r="K42" s="4">
        <v>110849</v>
      </c>
      <c r="L42" s="4">
        <v>3190</v>
      </c>
      <c r="M42" s="4">
        <v>511120</v>
      </c>
      <c r="N42" s="14">
        <v>660874</v>
      </c>
      <c r="O42" s="4">
        <v>18180</v>
      </c>
      <c r="P42" s="4">
        <v>25163</v>
      </c>
      <c r="Q42" s="4">
        <v>134602</v>
      </c>
      <c r="R42" s="4">
        <v>3872</v>
      </c>
      <c r="S42" s="4">
        <v>620178</v>
      </c>
      <c r="T42" s="5">
        <v>801995</v>
      </c>
    </row>
    <row r="43" spans="1:20" x14ac:dyDescent="0.25">
      <c r="A43" s="3" t="s">
        <v>88</v>
      </c>
      <c r="B43" s="3" t="s">
        <v>89</v>
      </c>
      <c r="C43" s="7">
        <v>639</v>
      </c>
      <c r="D43" s="7">
        <v>448</v>
      </c>
      <c r="E43" s="4">
        <v>17443</v>
      </c>
      <c r="F43" s="7">
        <v>159</v>
      </c>
      <c r="G43" s="4">
        <v>24038</v>
      </c>
      <c r="H43" s="13">
        <v>42727</v>
      </c>
      <c r="I43" s="4">
        <v>5431</v>
      </c>
      <c r="J43" s="4">
        <v>3824</v>
      </c>
      <c r="K43" s="4">
        <v>148072</v>
      </c>
      <c r="L43" s="4">
        <v>1358</v>
      </c>
      <c r="M43" s="4">
        <v>204872</v>
      </c>
      <c r="N43" s="14">
        <v>363557</v>
      </c>
      <c r="O43" s="4">
        <v>6070</v>
      </c>
      <c r="P43" s="4">
        <v>4272</v>
      </c>
      <c r="Q43" s="4">
        <v>165515</v>
      </c>
      <c r="R43" s="4">
        <v>1517</v>
      </c>
      <c r="S43" s="4">
        <v>228910</v>
      </c>
      <c r="T43" s="5">
        <v>406284</v>
      </c>
    </row>
    <row r="44" spans="1:20" x14ac:dyDescent="0.25">
      <c r="A44" s="3" t="s">
        <v>90</v>
      </c>
      <c r="B44" s="3" t="s">
        <v>91</v>
      </c>
      <c r="C44" s="4">
        <v>16224</v>
      </c>
      <c r="D44" s="4">
        <v>14605</v>
      </c>
      <c r="E44" s="4">
        <v>99743</v>
      </c>
      <c r="F44" s="4">
        <v>1447</v>
      </c>
      <c r="G44" s="4">
        <v>191369</v>
      </c>
      <c r="H44" s="13">
        <v>323388</v>
      </c>
      <c r="I44" s="4">
        <v>32972</v>
      </c>
      <c r="J44" s="4">
        <v>29454</v>
      </c>
      <c r="K44" s="4">
        <v>198279</v>
      </c>
      <c r="L44" s="4">
        <v>2937</v>
      </c>
      <c r="M44" s="4">
        <v>394174</v>
      </c>
      <c r="N44" s="14">
        <v>657816</v>
      </c>
      <c r="O44" s="4">
        <v>49196</v>
      </c>
      <c r="P44" s="4">
        <v>44059</v>
      </c>
      <c r="Q44" s="4">
        <v>298022</v>
      </c>
      <c r="R44" s="4">
        <v>4384</v>
      </c>
      <c r="S44" s="4">
        <v>585543</v>
      </c>
      <c r="T44" s="5">
        <v>981204</v>
      </c>
    </row>
    <row r="45" spans="1:20" x14ac:dyDescent="0.25">
      <c r="A45" s="3" t="s">
        <v>92</v>
      </c>
      <c r="B45" s="3" t="s">
        <v>93</v>
      </c>
      <c r="C45" s="4">
        <v>105931</v>
      </c>
      <c r="D45" s="4">
        <v>1827</v>
      </c>
      <c r="E45" s="4">
        <v>1266</v>
      </c>
      <c r="F45" s="7">
        <v>484</v>
      </c>
      <c r="G45" s="4">
        <v>13209</v>
      </c>
      <c r="H45" s="13">
        <v>122717</v>
      </c>
      <c r="I45" s="4">
        <v>909711</v>
      </c>
      <c r="J45" s="4">
        <v>15655</v>
      </c>
      <c r="K45" s="4">
        <v>10917</v>
      </c>
      <c r="L45" s="4">
        <v>4045</v>
      </c>
      <c r="M45" s="4">
        <v>112993</v>
      </c>
      <c r="N45" s="14">
        <v>1053321</v>
      </c>
      <c r="O45" s="4">
        <v>1015642</v>
      </c>
      <c r="P45" s="4">
        <v>17482</v>
      </c>
      <c r="Q45" s="4">
        <v>12183</v>
      </c>
      <c r="R45" s="4">
        <v>4529</v>
      </c>
      <c r="S45" s="4">
        <v>126202</v>
      </c>
      <c r="T45" s="5">
        <v>1176038</v>
      </c>
    </row>
    <row r="46" spans="1:20" x14ac:dyDescent="0.25">
      <c r="A46" s="3" t="s">
        <v>94</v>
      </c>
      <c r="B46" s="3" t="s">
        <v>95</v>
      </c>
      <c r="C46" s="4">
        <v>1441</v>
      </c>
      <c r="D46" s="4">
        <v>79171</v>
      </c>
      <c r="E46" s="7">
        <v>502</v>
      </c>
      <c r="F46" s="7">
        <v>206</v>
      </c>
      <c r="G46" s="4">
        <v>6714</v>
      </c>
      <c r="H46" s="13">
        <v>88034</v>
      </c>
      <c r="I46" s="4">
        <v>5396</v>
      </c>
      <c r="J46" s="4">
        <v>292368</v>
      </c>
      <c r="K46" s="4">
        <v>1818</v>
      </c>
      <c r="L46" s="7">
        <v>763</v>
      </c>
      <c r="M46" s="4">
        <v>25398</v>
      </c>
      <c r="N46" s="14">
        <v>325743</v>
      </c>
      <c r="O46" s="4">
        <v>6837</v>
      </c>
      <c r="P46" s="4">
        <v>371539</v>
      </c>
      <c r="Q46" s="4">
        <v>2320</v>
      </c>
      <c r="R46" s="7">
        <v>969</v>
      </c>
      <c r="S46" s="4">
        <v>32112</v>
      </c>
      <c r="T46" s="5">
        <v>413777</v>
      </c>
    </row>
    <row r="47" spans="1:20" x14ac:dyDescent="0.25">
      <c r="A47" s="3" t="s">
        <v>96</v>
      </c>
      <c r="B47" s="3" t="s">
        <v>97</v>
      </c>
      <c r="C47" s="7">
        <v>402</v>
      </c>
      <c r="D47" s="7">
        <v>651</v>
      </c>
      <c r="E47" s="7">
        <v>116</v>
      </c>
      <c r="F47" s="4">
        <v>41282</v>
      </c>
      <c r="G47" s="4">
        <v>43546</v>
      </c>
      <c r="H47" s="13">
        <v>85997</v>
      </c>
      <c r="I47" s="4">
        <v>1892</v>
      </c>
      <c r="J47" s="4">
        <v>2854</v>
      </c>
      <c r="K47" s="7">
        <v>527</v>
      </c>
      <c r="L47" s="4">
        <v>186602</v>
      </c>
      <c r="M47" s="4">
        <v>199536</v>
      </c>
      <c r="N47" s="14">
        <v>391411</v>
      </c>
      <c r="O47" s="4">
        <v>2294</v>
      </c>
      <c r="P47" s="4">
        <v>3505</v>
      </c>
      <c r="Q47" s="7">
        <v>643</v>
      </c>
      <c r="R47" s="4">
        <v>227884</v>
      </c>
      <c r="S47" s="4">
        <v>243082</v>
      </c>
      <c r="T47" s="5">
        <v>477408</v>
      </c>
    </row>
    <row r="48" spans="1:20" x14ac:dyDescent="0.25">
      <c r="A48" s="3" t="s">
        <v>98</v>
      </c>
      <c r="B48" s="3" t="s">
        <v>99</v>
      </c>
      <c r="C48" s="4">
        <v>486553</v>
      </c>
      <c r="D48" s="4">
        <v>79361</v>
      </c>
      <c r="E48" s="4">
        <v>5828</v>
      </c>
      <c r="F48" s="4">
        <v>24225</v>
      </c>
      <c r="G48" s="4">
        <v>119961</v>
      </c>
      <c r="H48" s="13">
        <v>715928</v>
      </c>
      <c r="I48" s="4">
        <v>859919</v>
      </c>
      <c r="J48" s="4">
        <v>152588</v>
      </c>
      <c r="K48" s="4">
        <v>10307</v>
      </c>
      <c r="L48" s="4">
        <v>42421</v>
      </c>
      <c r="M48" s="4">
        <v>211883</v>
      </c>
      <c r="N48" s="14">
        <v>1277118</v>
      </c>
      <c r="O48" s="4">
        <v>1346472</v>
      </c>
      <c r="P48" s="4">
        <v>231949</v>
      </c>
      <c r="Q48" s="4">
        <v>16135</v>
      </c>
      <c r="R48" s="4">
        <v>66646</v>
      </c>
      <c r="S48" s="4">
        <v>331844</v>
      </c>
      <c r="T48" s="5">
        <v>1993046</v>
      </c>
    </row>
    <row r="49" spans="1:20" x14ac:dyDescent="0.25">
      <c r="A49" s="3" t="s">
        <v>100</v>
      </c>
      <c r="B49" s="3" t="s">
        <v>101</v>
      </c>
      <c r="C49" s="4">
        <v>2553</v>
      </c>
      <c r="D49" s="4">
        <v>44794</v>
      </c>
      <c r="E49" s="7">
        <v>487</v>
      </c>
      <c r="F49" s="4">
        <v>100538</v>
      </c>
      <c r="G49" s="4">
        <v>30197</v>
      </c>
      <c r="H49" s="13">
        <v>178569</v>
      </c>
      <c r="I49" s="4">
        <v>16492</v>
      </c>
      <c r="J49" s="4">
        <v>287828</v>
      </c>
      <c r="K49" s="4">
        <v>3190</v>
      </c>
      <c r="L49" s="4">
        <v>640787</v>
      </c>
      <c r="M49" s="4">
        <v>200338</v>
      </c>
      <c r="N49" s="14">
        <v>1148635</v>
      </c>
      <c r="O49" s="4">
        <v>19045</v>
      </c>
      <c r="P49" s="4">
        <v>332622</v>
      </c>
      <c r="Q49" s="4">
        <v>3677</v>
      </c>
      <c r="R49" s="4">
        <v>741325</v>
      </c>
      <c r="S49" s="4">
        <v>230535</v>
      </c>
      <c r="T49" s="5">
        <v>1327204</v>
      </c>
    </row>
    <row r="50" spans="1:20" x14ac:dyDescent="0.25">
      <c r="A50" s="3" t="s">
        <v>102</v>
      </c>
      <c r="B50" s="3" t="s">
        <v>103</v>
      </c>
      <c r="C50" s="4">
        <v>2721</v>
      </c>
      <c r="D50" s="4">
        <v>2340</v>
      </c>
      <c r="E50" s="4">
        <v>1353</v>
      </c>
      <c r="F50" s="4">
        <v>59178</v>
      </c>
      <c r="G50" s="4">
        <v>171034</v>
      </c>
      <c r="H50" s="13">
        <v>236626</v>
      </c>
      <c r="I50" s="4">
        <v>7259</v>
      </c>
      <c r="J50" s="4">
        <v>6234</v>
      </c>
      <c r="K50" s="4">
        <v>3935</v>
      </c>
      <c r="L50" s="4">
        <v>157243</v>
      </c>
      <c r="M50" s="4">
        <v>454744</v>
      </c>
      <c r="N50" s="14">
        <v>629415</v>
      </c>
      <c r="O50" s="4">
        <v>9980</v>
      </c>
      <c r="P50" s="4">
        <v>8574</v>
      </c>
      <c r="Q50" s="4">
        <v>5288</v>
      </c>
      <c r="R50" s="4">
        <v>216421</v>
      </c>
      <c r="S50" s="4">
        <v>625778</v>
      </c>
      <c r="T50" s="5">
        <v>866041</v>
      </c>
    </row>
    <row r="51" spans="1:20" x14ac:dyDescent="0.25">
      <c r="A51" s="3" t="s">
        <v>104</v>
      </c>
      <c r="B51" s="3" t="s">
        <v>105</v>
      </c>
      <c r="C51" s="4">
        <v>14471</v>
      </c>
      <c r="D51" s="4">
        <v>24613</v>
      </c>
      <c r="E51" s="4">
        <v>1141</v>
      </c>
      <c r="F51" s="4">
        <v>225728</v>
      </c>
      <c r="G51" s="4">
        <v>5652</v>
      </c>
      <c r="H51" s="13">
        <v>271605</v>
      </c>
      <c r="I51" s="4">
        <v>40121</v>
      </c>
      <c r="J51" s="4">
        <v>66139</v>
      </c>
      <c r="K51" s="4">
        <v>3131</v>
      </c>
      <c r="L51" s="4">
        <v>612126</v>
      </c>
      <c r="M51" s="4">
        <v>15683</v>
      </c>
      <c r="N51" s="14">
        <v>737200</v>
      </c>
      <c r="O51" s="4">
        <v>54592</v>
      </c>
      <c r="P51" s="4">
        <v>90752</v>
      </c>
      <c r="Q51" s="4">
        <v>4272</v>
      </c>
      <c r="R51" s="4">
        <v>837854</v>
      </c>
      <c r="S51" s="4">
        <v>21335</v>
      </c>
      <c r="T51" s="5">
        <v>1008805</v>
      </c>
    </row>
    <row r="52" spans="1:20" x14ac:dyDescent="0.25">
      <c r="A52" s="3" t="s">
        <v>106</v>
      </c>
      <c r="B52" s="3" t="s">
        <v>107</v>
      </c>
      <c r="C52" s="4">
        <v>2890</v>
      </c>
      <c r="D52" s="4">
        <v>1428</v>
      </c>
      <c r="E52" s="4">
        <v>56060</v>
      </c>
      <c r="F52" s="7">
        <v>275</v>
      </c>
      <c r="G52" s="4">
        <v>72432</v>
      </c>
      <c r="H52" s="13">
        <v>133085</v>
      </c>
      <c r="I52" s="4">
        <v>11193</v>
      </c>
      <c r="J52" s="4">
        <v>5542</v>
      </c>
      <c r="K52" s="4">
        <v>214668</v>
      </c>
      <c r="L52" s="4">
        <v>1163</v>
      </c>
      <c r="M52" s="4">
        <v>283880</v>
      </c>
      <c r="N52" s="14">
        <v>516446</v>
      </c>
      <c r="O52" s="4">
        <v>14083</v>
      </c>
      <c r="P52" s="4">
        <v>6970</v>
      </c>
      <c r="Q52" s="4">
        <v>270728</v>
      </c>
      <c r="R52" s="4">
        <v>1438</v>
      </c>
      <c r="S52" s="4">
        <v>356312</v>
      </c>
      <c r="T52" s="5">
        <v>649531</v>
      </c>
    </row>
    <row r="53" spans="1:20" x14ac:dyDescent="0.25">
      <c r="A53" s="3" t="s">
        <v>108</v>
      </c>
      <c r="B53" s="3" t="s">
        <v>109</v>
      </c>
      <c r="C53" s="4">
        <v>2478</v>
      </c>
      <c r="D53" s="4">
        <v>2607</v>
      </c>
      <c r="E53" s="4">
        <v>48328</v>
      </c>
      <c r="F53" s="7">
        <v>405</v>
      </c>
      <c r="G53" s="4">
        <v>88846</v>
      </c>
      <c r="H53" s="13">
        <v>142664</v>
      </c>
      <c r="I53" s="4">
        <v>8916</v>
      </c>
      <c r="J53" s="4">
        <v>9121</v>
      </c>
      <c r="K53" s="4">
        <v>169720</v>
      </c>
      <c r="L53" s="4">
        <v>1437</v>
      </c>
      <c r="M53" s="4">
        <v>316445</v>
      </c>
      <c r="N53" s="14">
        <v>505639</v>
      </c>
      <c r="O53" s="4">
        <v>11394</v>
      </c>
      <c r="P53" s="4">
        <v>11728</v>
      </c>
      <c r="Q53" s="4">
        <v>218048</v>
      </c>
      <c r="R53" s="4">
        <v>1842</v>
      </c>
      <c r="S53" s="4">
        <v>405291</v>
      </c>
      <c r="T53" s="5">
        <v>648303</v>
      </c>
    </row>
    <row r="54" spans="1:20" x14ac:dyDescent="0.25">
      <c r="A54" s="3" t="s">
        <v>110</v>
      </c>
      <c r="B54" s="3" t="s">
        <v>111</v>
      </c>
      <c r="C54" s="4">
        <v>3324</v>
      </c>
      <c r="D54" s="4">
        <v>388731</v>
      </c>
      <c r="E54" s="4">
        <v>1615</v>
      </c>
      <c r="F54" s="7">
        <v>728</v>
      </c>
      <c r="G54" s="4">
        <v>92639</v>
      </c>
      <c r="H54" s="13">
        <v>487037</v>
      </c>
      <c r="I54" s="4">
        <v>4758</v>
      </c>
      <c r="J54" s="4">
        <v>573116</v>
      </c>
      <c r="K54" s="4">
        <v>2352</v>
      </c>
      <c r="L54" s="4">
        <v>1081</v>
      </c>
      <c r="M54" s="4">
        <v>138101</v>
      </c>
      <c r="N54" s="14">
        <v>719408</v>
      </c>
      <c r="O54" s="4">
        <v>8082</v>
      </c>
      <c r="P54" s="4">
        <v>961847</v>
      </c>
      <c r="Q54" s="4">
        <v>3967</v>
      </c>
      <c r="R54" s="4">
        <v>1809</v>
      </c>
      <c r="S54" s="4">
        <v>230740</v>
      </c>
      <c r="T54" s="5">
        <v>1206445</v>
      </c>
    </row>
    <row r="55" spans="1:20" ht="26.25" x14ac:dyDescent="0.25">
      <c r="A55" s="3" t="s">
        <v>112</v>
      </c>
      <c r="B55" s="3" t="s">
        <v>113</v>
      </c>
      <c r="C55" s="4">
        <v>25658</v>
      </c>
      <c r="D55" s="4">
        <v>10652</v>
      </c>
      <c r="E55" s="4">
        <v>12568</v>
      </c>
      <c r="F55" s="4">
        <v>5599</v>
      </c>
      <c r="G55" s="4">
        <v>15953</v>
      </c>
      <c r="H55" s="13">
        <v>70430</v>
      </c>
      <c r="I55" s="4">
        <v>68202</v>
      </c>
      <c r="J55" s="4">
        <v>28294</v>
      </c>
      <c r="K55" s="4">
        <v>32446</v>
      </c>
      <c r="L55" s="4">
        <v>14960</v>
      </c>
      <c r="M55" s="4">
        <v>42738</v>
      </c>
      <c r="N55" s="14">
        <v>186640</v>
      </c>
      <c r="O55" s="4">
        <v>93860</v>
      </c>
      <c r="P55" s="4">
        <v>38946</v>
      </c>
      <c r="Q55" s="4">
        <v>45014</v>
      </c>
      <c r="R55" s="4">
        <v>20559</v>
      </c>
      <c r="S55" s="4">
        <v>58691</v>
      </c>
      <c r="T55" s="5">
        <v>257070</v>
      </c>
    </row>
    <row r="56" spans="1:20" ht="26.25" x14ac:dyDescent="0.25">
      <c r="A56" s="3" t="s">
        <v>114</v>
      </c>
      <c r="B56" s="3" t="s">
        <v>115</v>
      </c>
      <c r="C56" s="4">
        <v>40922</v>
      </c>
      <c r="D56" s="4">
        <v>5684</v>
      </c>
      <c r="E56" s="4">
        <v>4934</v>
      </c>
      <c r="F56" s="4">
        <v>3055</v>
      </c>
      <c r="G56" s="4">
        <v>15296</v>
      </c>
      <c r="H56" s="13">
        <v>69891</v>
      </c>
      <c r="I56" s="4">
        <v>204643</v>
      </c>
      <c r="J56" s="4">
        <v>28007</v>
      </c>
      <c r="K56" s="4">
        <v>24392</v>
      </c>
      <c r="L56" s="4">
        <v>15094</v>
      </c>
      <c r="M56" s="4">
        <v>75299</v>
      </c>
      <c r="N56" s="14">
        <v>347435</v>
      </c>
      <c r="O56" s="4">
        <v>245565</v>
      </c>
      <c r="P56" s="4">
        <v>33691</v>
      </c>
      <c r="Q56" s="4">
        <v>29326</v>
      </c>
      <c r="R56" s="4">
        <v>18149</v>
      </c>
      <c r="S56" s="4">
        <v>90595</v>
      </c>
      <c r="T56" s="5">
        <v>417326</v>
      </c>
    </row>
    <row r="57" spans="1:20" x14ac:dyDescent="0.25">
      <c r="A57" s="3" t="s">
        <v>116</v>
      </c>
      <c r="B57" s="3" t="s">
        <v>117</v>
      </c>
      <c r="C57" s="4">
        <v>41926</v>
      </c>
      <c r="D57" s="4">
        <v>128257</v>
      </c>
      <c r="E57" s="4">
        <v>10103</v>
      </c>
      <c r="F57" s="4">
        <v>7605</v>
      </c>
      <c r="G57" s="4">
        <v>65619</v>
      </c>
      <c r="H57" s="13">
        <v>253510</v>
      </c>
      <c r="I57" s="4">
        <v>78207</v>
      </c>
      <c r="J57" s="4">
        <v>239154</v>
      </c>
      <c r="K57" s="4">
        <v>18806</v>
      </c>
      <c r="L57" s="4">
        <v>14176</v>
      </c>
      <c r="M57" s="4">
        <v>122762</v>
      </c>
      <c r="N57" s="14">
        <v>473105</v>
      </c>
      <c r="O57" s="4">
        <v>120133</v>
      </c>
      <c r="P57" s="4">
        <v>367411</v>
      </c>
      <c r="Q57" s="4">
        <v>28909</v>
      </c>
      <c r="R57" s="4">
        <v>21781</v>
      </c>
      <c r="S57" s="4">
        <v>188381</v>
      </c>
      <c r="T57" s="5">
        <v>726615</v>
      </c>
    </row>
    <row r="58" spans="1:20" ht="26.25" x14ac:dyDescent="0.25">
      <c r="A58" s="3" t="s">
        <v>118</v>
      </c>
      <c r="B58" s="3" t="s">
        <v>119</v>
      </c>
      <c r="C58" s="4">
        <v>7352</v>
      </c>
      <c r="D58" s="4">
        <v>8619</v>
      </c>
      <c r="E58" s="7">
        <v>212</v>
      </c>
      <c r="F58" s="4">
        <v>12390</v>
      </c>
      <c r="G58" s="7">
        <v>886</v>
      </c>
      <c r="H58" s="13">
        <v>29459</v>
      </c>
      <c r="I58" s="4">
        <v>23451</v>
      </c>
      <c r="J58" s="4">
        <v>27521</v>
      </c>
      <c r="K58" s="7">
        <v>642</v>
      </c>
      <c r="L58" s="4">
        <v>39308</v>
      </c>
      <c r="M58" s="4">
        <v>2724</v>
      </c>
      <c r="N58" s="14">
        <v>93646</v>
      </c>
      <c r="O58" s="4">
        <v>30803</v>
      </c>
      <c r="P58" s="4">
        <v>36140</v>
      </c>
      <c r="Q58" s="7">
        <v>854</v>
      </c>
      <c r="R58" s="4">
        <v>51698</v>
      </c>
      <c r="S58" s="4">
        <v>3610</v>
      </c>
      <c r="T58" s="5">
        <v>123105</v>
      </c>
    </row>
    <row r="59" spans="1:20" ht="26.25" x14ac:dyDescent="0.25">
      <c r="A59" s="3" t="s">
        <v>120</v>
      </c>
      <c r="B59" s="3" t="s">
        <v>121</v>
      </c>
      <c r="C59" s="7">
        <v>95</v>
      </c>
      <c r="D59" s="7">
        <v>126</v>
      </c>
      <c r="E59" s="7">
        <v>229</v>
      </c>
      <c r="F59" s="4">
        <v>17954</v>
      </c>
      <c r="G59" s="4">
        <v>12939</v>
      </c>
      <c r="H59" s="13">
        <v>31343</v>
      </c>
      <c r="I59" s="7">
        <v>230</v>
      </c>
      <c r="J59" s="7">
        <v>306</v>
      </c>
      <c r="K59" s="7">
        <v>517</v>
      </c>
      <c r="L59" s="4">
        <v>43675</v>
      </c>
      <c r="M59" s="4">
        <v>31719</v>
      </c>
      <c r="N59" s="14">
        <v>76447</v>
      </c>
      <c r="O59" s="7">
        <v>325</v>
      </c>
      <c r="P59" s="7">
        <v>432</v>
      </c>
      <c r="Q59" s="7">
        <v>746</v>
      </c>
      <c r="R59" s="4">
        <v>61629</v>
      </c>
      <c r="S59" s="4">
        <v>44658</v>
      </c>
      <c r="T59" s="5">
        <v>107790</v>
      </c>
    </row>
    <row r="60" spans="1:20" ht="26.25" x14ac:dyDescent="0.25">
      <c r="A60" s="3" t="s">
        <v>122</v>
      </c>
      <c r="B60" s="3" t="s">
        <v>123</v>
      </c>
      <c r="C60" s="4">
        <v>4956</v>
      </c>
      <c r="D60" s="4">
        <v>1611</v>
      </c>
      <c r="E60" s="7">
        <v>808</v>
      </c>
      <c r="F60" s="7">
        <v>414</v>
      </c>
      <c r="G60" s="4">
        <v>1492</v>
      </c>
      <c r="H60" s="13">
        <v>9281</v>
      </c>
      <c r="I60" s="4">
        <v>3398</v>
      </c>
      <c r="J60" s="4">
        <v>1096</v>
      </c>
      <c r="K60" s="7">
        <v>532</v>
      </c>
      <c r="L60" s="7">
        <v>313</v>
      </c>
      <c r="M60" s="4">
        <v>1033</v>
      </c>
      <c r="N60" s="14">
        <v>6372</v>
      </c>
      <c r="O60" s="4">
        <v>8354</v>
      </c>
      <c r="P60" s="4">
        <v>2707</v>
      </c>
      <c r="Q60" s="4">
        <v>1340</v>
      </c>
      <c r="R60" s="7">
        <v>727</v>
      </c>
      <c r="S60" s="4">
        <v>2525</v>
      </c>
      <c r="T60" s="5">
        <v>15653</v>
      </c>
    </row>
    <row r="61" spans="1:20" ht="26.25" x14ac:dyDescent="0.25">
      <c r="A61" s="3" t="s">
        <v>124</v>
      </c>
      <c r="B61" s="3" t="s">
        <v>125</v>
      </c>
      <c r="C61" s="4">
        <v>13201</v>
      </c>
      <c r="D61" s="4">
        <v>24170</v>
      </c>
      <c r="E61" s="4">
        <v>10816</v>
      </c>
      <c r="F61" s="4">
        <v>2208</v>
      </c>
      <c r="G61" s="4">
        <v>52828</v>
      </c>
      <c r="H61" s="13">
        <v>103223</v>
      </c>
      <c r="I61" s="4">
        <v>13322</v>
      </c>
      <c r="J61" s="4">
        <v>23826</v>
      </c>
      <c r="K61" s="4">
        <v>11991</v>
      </c>
      <c r="L61" s="4">
        <v>2129</v>
      </c>
      <c r="M61" s="4">
        <v>52131</v>
      </c>
      <c r="N61" s="14">
        <v>103399</v>
      </c>
      <c r="O61" s="4">
        <v>26523</v>
      </c>
      <c r="P61" s="4">
        <v>47996</v>
      </c>
      <c r="Q61" s="4">
        <v>22807</v>
      </c>
      <c r="R61" s="4">
        <v>4337</v>
      </c>
      <c r="S61" s="4">
        <v>104959</v>
      </c>
      <c r="T61" s="5">
        <v>206622</v>
      </c>
    </row>
    <row r="62" spans="1:20" ht="39" x14ac:dyDescent="0.25">
      <c r="A62" s="3" t="s">
        <v>126</v>
      </c>
      <c r="B62" s="3" t="s">
        <v>127</v>
      </c>
      <c r="C62" s="4">
        <v>53159</v>
      </c>
      <c r="D62" s="4">
        <v>13909</v>
      </c>
      <c r="E62" s="4">
        <v>6202</v>
      </c>
      <c r="F62" s="4">
        <v>3943</v>
      </c>
      <c r="G62" s="4">
        <v>16319</v>
      </c>
      <c r="H62" s="13">
        <v>93532</v>
      </c>
      <c r="I62" s="4">
        <v>24541</v>
      </c>
      <c r="J62" s="4">
        <v>6337</v>
      </c>
      <c r="K62" s="4">
        <v>2843</v>
      </c>
      <c r="L62" s="4">
        <v>1816</v>
      </c>
      <c r="M62" s="4">
        <v>7502</v>
      </c>
      <c r="N62" s="14">
        <v>43039</v>
      </c>
      <c r="O62" s="4">
        <v>77700</v>
      </c>
      <c r="P62" s="4">
        <v>20246</v>
      </c>
      <c r="Q62" s="4">
        <v>9045</v>
      </c>
      <c r="R62" s="4">
        <v>5759</v>
      </c>
      <c r="S62" s="4">
        <v>23821</v>
      </c>
      <c r="T62" s="5">
        <v>136571</v>
      </c>
    </row>
    <row r="63" spans="1:20" x14ac:dyDescent="0.25">
      <c r="A63" s="3" t="s">
        <v>128</v>
      </c>
      <c r="B63" s="3" t="s">
        <v>129</v>
      </c>
      <c r="C63" s="4">
        <v>1164</v>
      </c>
      <c r="D63" s="7">
        <v>228</v>
      </c>
      <c r="E63" s="7">
        <v>131</v>
      </c>
      <c r="F63" s="7">
        <v>347</v>
      </c>
      <c r="G63" s="7">
        <v>118</v>
      </c>
      <c r="H63" s="13">
        <v>1988</v>
      </c>
      <c r="I63" s="7">
        <v>886</v>
      </c>
      <c r="J63" s="7">
        <v>164</v>
      </c>
      <c r="K63" s="7">
        <v>98</v>
      </c>
      <c r="L63" s="7">
        <v>262</v>
      </c>
      <c r="M63" s="7">
        <v>98</v>
      </c>
      <c r="N63" s="14">
        <v>1508</v>
      </c>
      <c r="O63" s="4">
        <v>2050</v>
      </c>
      <c r="P63" s="7">
        <v>392</v>
      </c>
      <c r="Q63" s="7">
        <v>229</v>
      </c>
      <c r="R63" s="7">
        <v>609</v>
      </c>
      <c r="S63" s="7">
        <v>216</v>
      </c>
      <c r="T63" s="5">
        <v>3496</v>
      </c>
    </row>
    <row r="64" spans="1:20" ht="39" x14ac:dyDescent="0.25">
      <c r="A64" s="3" t="s">
        <v>130</v>
      </c>
      <c r="B64" s="3" t="s">
        <v>131</v>
      </c>
      <c r="C64" s="4">
        <v>4872</v>
      </c>
      <c r="D64" s="4">
        <v>110793</v>
      </c>
      <c r="E64" s="4">
        <v>99947</v>
      </c>
      <c r="F64" s="7">
        <v>440</v>
      </c>
      <c r="G64" s="4">
        <v>73292</v>
      </c>
      <c r="H64" s="13">
        <v>289344</v>
      </c>
      <c r="I64" s="4">
        <v>23244</v>
      </c>
      <c r="J64" s="4">
        <v>525599</v>
      </c>
      <c r="K64" s="4">
        <v>480126</v>
      </c>
      <c r="L64" s="4">
        <v>2085</v>
      </c>
      <c r="M64" s="4">
        <v>353901</v>
      </c>
      <c r="N64" s="14">
        <v>1384955</v>
      </c>
      <c r="O64" s="4">
        <v>28116</v>
      </c>
      <c r="P64" s="4">
        <v>636392</v>
      </c>
      <c r="Q64" s="4">
        <v>580073</v>
      </c>
      <c r="R64" s="4">
        <v>2525</v>
      </c>
      <c r="S64" s="4">
        <v>427193</v>
      </c>
      <c r="T64" s="5">
        <v>1674299</v>
      </c>
    </row>
    <row r="65" spans="1:20" ht="39" x14ac:dyDescent="0.25">
      <c r="A65" s="3" t="s">
        <v>132</v>
      </c>
      <c r="B65" s="3" t="s">
        <v>133</v>
      </c>
      <c r="C65" s="4">
        <v>293453</v>
      </c>
      <c r="D65" s="4">
        <v>378164</v>
      </c>
      <c r="E65" s="4">
        <v>12759</v>
      </c>
      <c r="F65" s="4">
        <v>480789</v>
      </c>
      <c r="G65" s="4">
        <v>54920</v>
      </c>
      <c r="H65" s="13">
        <v>1220085</v>
      </c>
      <c r="I65" s="4">
        <v>723678</v>
      </c>
      <c r="J65" s="4">
        <v>928635</v>
      </c>
      <c r="K65" s="4">
        <v>31061</v>
      </c>
      <c r="L65" s="4">
        <v>1182606</v>
      </c>
      <c r="M65" s="4">
        <v>136102</v>
      </c>
      <c r="N65" s="14">
        <v>3002082</v>
      </c>
      <c r="O65" s="4">
        <v>1017131</v>
      </c>
      <c r="P65" s="4">
        <v>1306799</v>
      </c>
      <c r="Q65" s="4">
        <v>43820</v>
      </c>
      <c r="R65" s="4">
        <v>1663395</v>
      </c>
      <c r="S65" s="4">
        <v>191022</v>
      </c>
      <c r="T65" s="5">
        <v>4222167</v>
      </c>
    </row>
    <row r="66" spans="1:20" s="15" customFormat="1" ht="12.75" x14ac:dyDescent="0.2">
      <c r="A66" s="414"/>
      <c r="B66" s="414"/>
      <c r="C66" s="10">
        <v>3607428</v>
      </c>
      <c r="D66" s="10">
        <v>3203143</v>
      </c>
      <c r="E66" s="10">
        <v>1139497</v>
      </c>
      <c r="F66" s="10">
        <v>1937009</v>
      </c>
      <c r="G66" s="10">
        <v>3287676</v>
      </c>
      <c r="H66" s="13">
        <v>13174753</v>
      </c>
      <c r="I66" s="10">
        <v>15910560</v>
      </c>
      <c r="J66" s="10">
        <v>11236078</v>
      </c>
      <c r="K66" s="10">
        <v>5220778</v>
      </c>
      <c r="L66" s="10">
        <v>6223286</v>
      </c>
      <c r="M66" s="10">
        <v>12157840</v>
      </c>
      <c r="N66" s="14">
        <v>50748542</v>
      </c>
      <c r="O66" s="10">
        <v>19517988</v>
      </c>
      <c r="P66" s="10">
        <v>14439221</v>
      </c>
      <c r="Q66" s="10">
        <v>6360275</v>
      </c>
      <c r="R66" s="10">
        <v>8160295</v>
      </c>
      <c r="S66" s="10">
        <v>15445516</v>
      </c>
      <c r="T66" s="5">
        <v>63923295</v>
      </c>
    </row>
  </sheetData>
  <mergeCells count="11">
    <mergeCell ref="A66:B66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8"/>
  <sheetViews>
    <sheetView tabSelected="1" view="pageBreakPreview" zoomScale="112" zoomScaleNormal="100" zoomScaleSheetLayoutView="112" workbookViewId="0">
      <selection activeCell="A6" sqref="A6"/>
    </sheetView>
  </sheetViews>
  <sheetFormatPr defaultRowHeight="12.75" x14ac:dyDescent="0.2"/>
  <cols>
    <col min="1" max="1" width="28.5703125" style="89" customWidth="1"/>
    <col min="2" max="2" width="20.28515625" style="89" customWidth="1"/>
    <col min="3" max="3" width="8.140625" style="89" customWidth="1"/>
    <col min="4" max="4" width="17.140625" style="89" customWidth="1"/>
    <col min="5" max="5" width="7.7109375" style="89" customWidth="1"/>
    <col min="6" max="6" width="12" style="89" customWidth="1"/>
    <col min="7" max="7" width="11.7109375" style="89" customWidth="1"/>
    <col min="8" max="8" width="20.5703125" style="89" customWidth="1"/>
    <col min="9" max="9" width="4.42578125" style="89" customWidth="1"/>
    <col min="10" max="11" width="9.140625" style="89"/>
    <col min="12" max="12" width="9.140625" style="89" bestFit="1" customWidth="1"/>
    <col min="13" max="16384" width="9.140625" style="89"/>
  </cols>
  <sheetData>
    <row r="1" spans="1:254" ht="46.5" customHeight="1" x14ac:dyDescent="0.2">
      <c r="F1" s="329" t="s">
        <v>336</v>
      </c>
      <c r="G1" s="329"/>
      <c r="H1" s="329"/>
    </row>
    <row r="2" spans="1:254" ht="56.25" customHeight="1" x14ac:dyDescent="0.2">
      <c r="A2" s="330" t="s">
        <v>335</v>
      </c>
      <c r="B2" s="331"/>
      <c r="C2" s="331"/>
      <c r="D2" s="331"/>
      <c r="E2" s="331"/>
      <c r="F2" s="331"/>
      <c r="G2" s="331"/>
      <c r="H2" s="331"/>
      <c r="I2" s="90"/>
    </row>
    <row r="3" spans="1:254" ht="33.75" customHeight="1" x14ac:dyDescent="0.2">
      <c r="A3" s="324" t="s">
        <v>221</v>
      </c>
      <c r="B3" s="332" t="s">
        <v>241</v>
      </c>
      <c r="C3" s="324" t="s">
        <v>222</v>
      </c>
      <c r="D3" s="324"/>
      <c r="E3" s="324" t="s">
        <v>223</v>
      </c>
      <c r="F3" s="324"/>
      <c r="G3" s="324" t="s">
        <v>224</v>
      </c>
      <c r="H3" s="324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  <c r="GH3" s="91"/>
      <c r="GI3" s="91"/>
      <c r="GJ3" s="91"/>
      <c r="GK3" s="91"/>
      <c r="GL3" s="91"/>
      <c r="GM3" s="91"/>
      <c r="GN3" s="91"/>
      <c r="GO3" s="91"/>
      <c r="GP3" s="91"/>
      <c r="GQ3" s="91"/>
      <c r="GR3" s="91"/>
      <c r="GS3" s="91"/>
      <c r="GT3" s="91"/>
      <c r="GU3" s="91"/>
      <c r="GV3" s="91"/>
      <c r="GW3" s="91"/>
      <c r="GX3" s="91"/>
      <c r="GY3" s="91"/>
      <c r="GZ3" s="91"/>
      <c r="HA3" s="91"/>
      <c r="HB3" s="91"/>
      <c r="HC3" s="91"/>
      <c r="HD3" s="91"/>
      <c r="HE3" s="91"/>
      <c r="HF3" s="91"/>
      <c r="HG3" s="91"/>
      <c r="HH3" s="91"/>
      <c r="HI3" s="91"/>
      <c r="HJ3" s="91"/>
      <c r="HK3" s="91"/>
      <c r="HL3" s="91"/>
      <c r="HM3" s="91"/>
      <c r="HN3" s="91"/>
      <c r="HO3" s="91"/>
      <c r="HP3" s="91"/>
      <c r="HQ3" s="91"/>
      <c r="HR3" s="91"/>
      <c r="HS3" s="91"/>
      <c r="HT3" s="91"/>
      <c r="HU3" s="91"/>
      <c r="HV3" s="91"/>
      <c r="HW3" s="91"/>
      <c r="HX3" s="91"/>
      <c r="HY3" s="91"/>
      <c r="HZ3" s="91"/>
      <c r="IA3" s="91"/>
      <c r="IB3" s="91"/>
      <c r="IC3" s="91"/>
      <c r="ID3" s="91"/>
      <c r="IE3" s="91"/>
      <c r="IF3" s="91"/>
      <c r="IG3" s="91"/>
      <c r="IH3" s="91"/>
      <c r="II3" s="91"/>
      <c r="IJ3" s="91"/>
      <c r="IK3" s="91"/>
      <c r="IL3" s="91"/>
      <c r="IM3" s="91"/>
      <c r="IN3" s="91"/>
      <c r="IO3" s="91"/>
      <c r="IP3" s="91"/>
      <c r="IQ3" s="91"/>
      <c r="IR3" s="91"/>
      <c r="IS3" s="91"/>
      <c r="IT3" s="91"/>
    </row>
    <row r="4" spans="1:254" ht="17.25" customHeight="1" x14ac:dyDescent="0.2">
      <c r="A4" s="324"/>
      <c r="B4" s="332"/>
      <c r="C4" s="223" t="s">
        <v>225</v>
      </c>
      <c r="D4" s="223" t="s">
        <v>232</v>
      </c>
      <c r="E4" s="222" t="s">
        <v>225</v>
      </c>
      <c r="F4" s="223" t="s">
        <v>232</v>
      </c>
      <c r="G4" s="222" t="s">
        <v>225</v>
      </c>
      <c r="H4" s="223" t="s">
        <v>232</v>
      </c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W4" s="91"/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1"/>
      <c r="II4" s="91"/>
      <c r="IJ4" s="91"/>
      <c r="IK4" s="91"/>
      <c r="IL4" s="91"/>
      <c r="IM4" s="91"/>
      <c r="IN4" s="91"/>
      <c r="IO4" s="91"/>
      <c r="IP4" s="91"/>
      <c r="IQ4" s="91"/>
      <c r="IR4" s="91"/>
      <c r="IS4" s="91"/>
      <c r="IT4" s="91"/>
    </row>
    <row r="5" spans="1:254" ht="47.25" x14ac:dyDescent="0.25">
      <c r="A5" s="116" t="s">
        <v>337</v>
      </c>
      <c r="B5" s="222" t="s">
        <v>339</v>
      </c>
      <c r="C5" s="229">
        <v>1199</v>
      </c>
      <c r="D5" s="211">
        <v>10438304</v>
      </c>
      <c r="E5" s="98">
        <v>81</v>
      </c>
      <c r="F5" s="98">
        <v>1300000</v>
      </c>
      <c r="G5" s="98">
        <f>C5+E5</f>
        <v>1280</v>
      </c>
      <c r="H5" s="98">
        <f t="shared" ref="H5:H6" si="0">D5+F5</f>
        <v>11738304</v>
      </c>
      <c r="L5" s="100"/>
    </row>
    <row r="6" spans="1:254" ht="47.25" x14ac:dyDescent="0.25">
      <c r="A6" s="116" t="s">
        <v>338</v>
      </c>
      <c r="B6" s="222" t="s">
        <v>339</v>
      </c>
      <c r="C6" s="230">
        <v>230</v>
      </c>
      <c r="D6" s="211">
        <v>4315110</v>
      </c>
      <c r="E6" s="98">
        <f>-E5</f>
        <v>-81</v>
      </c>
      <c r="F6" s="98">
        <f>-F5</f>
        <v>-1300000</v>
      </c>
      <c r="G6" s="98">
        <f t="shared" ref="G6" si="1">C6+E6</f>
        <v>149</v>
      </c>
      <c r="H6" s="98">
        <f t="shared" si="0"/>
        <v>3015110</v>
      </c>
      <c r="L6" s="100"/>
    </row>
    <row r="7" spans="1:254" ht="15.75" x14ac:dyDescent="0.25">
      <c r="A7" s="117" t="s">
        <v>4</v>
      </c>
      <c r="B7" s="118"/>
      <c r="C7" s="98"/>
      <c r="D7" s="98"/>
      <c r="E7" s="98">
        <f>SUM(E5:E6)</f>
        <v>0</v>
      </c>
      <c r="F7" s="98">
        <f>SUM(F5:F6)</f>
        <v>0</v>
      </c>
      <c r="G7" s="119"/>
      <c r="H7" s="119"/>
    </row>
    <row r="8" spans="1:254" x14ac:dyDescent="0.2">
      <c r="A8" s="91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" x14ac:dyDescent="0.25"/>
  <cols>
    <col min="1" max="1" width="8.140625" style="1" customWidth="1"/>
    <col min="2" max="2" width="26.28515625" customWidth="1"/>
    <col min="3" max="3" width="15.7109375" customWidth="1"/>
    <col min="4" max="4" width="16.85546875" customWidth="1"/>
    <col min="5" max="5" width="13.85546875" customWidth="1"/>
    <col min="6" max="8" width="11.28515625" customWidth="1"/>
    <col min="9" max="9" width="11.28515625" hidden="1" customWidth="1"/>
    <col min="10" max="10" width="11.28515625" customWidth="1"/>
    <col min="11" max="11" width="12.7109375" style="19" customWidth="1"/>
    <col min="12" max="12" width="16.140625" style="19" customWidth="1"/>
    <col min="13" max="13" width="14.7109375" style="19" customWidth="1"/>
  </cols>
  <sheetData>
    <row r="1" spans="1:15" ht="53.25" customHeight="1" x14ac:dyDescent="0.25">
      <c r="A1" s="18"/>
      <c r="B1" s="58"/>
      <c r="C1" s="59"/>
      <c r="D1" s="52"/>
      <c r="E1" s="60"/>
      <c r="F1" s="60"/>
      <c r="G1" s="60"/>
      <c r="H1" s="60"/>
      <c r="I1" s="60"/>
      <c r="J1" s="60"/>
      <c r="K1" s="406" t="s">
        <v>255</v>
      </c>
      <c r="L1" s="406"/>
      <c r="M1" s="406"/>
    </row>
    <row r="2" spans="1:15" s="61" customFormat="1" ht="34.5" customHeight="1" x14ac:dyDescent="0.25">
      <c r="A2" s="435" t="s">
        <v>205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5" x14ac:dyDescent="0.25">
      <c r="A3" s="18"/>
      <c r="B3" s="58"/>
      <c r="C3" s="19"/>
      <c r="D3" s="19"/>
      <c r="E3" s="19"/>
      <c r="F3" s="19"/>
      <c r="G3" s="19"/>
      <c r="H3" s="19"/>
      <c r="I3" s="19"/>
      <c r="J3" s="19"/>
    </row>
    <row r="4" spans="1:15" s="78" customFormat="1" ht="92.25" customHeight="1" x14ac:dyDescent="0.2">
      <c r="A4" s="436" t="s">
        <v>1</v>
      </c>
      <c r="B4" s="129"/>
      <c r="C4" s="130" t="s">
        <v>206</v>
      </c>
      <c r="D4" s="130" t="s">
        <v>207</v>
      </c>
      <c r="E4" s="130" t="s">
        <v>208</v>
      </c>
      <c r="F4" s="130" t="s">
        <v>209</v>
      </c>
      <c r="G4" s="130" t="s">
        <v>210</v>
      </c>
      <c r="H4" s="130" t="s">
        <v>211</v>
      </c>
      <c r="I4" s="130" t="s">
        <v>212</v>
      </c>
      <c r="J4" s="130" t="s">
        <v>213</v>
      </c>
      <c r="K4" s="437" t="s">
        <v>214</v>
      </c>
      <c r="L4" s="438" t="s">
        <v>215</v>
      </c>
      <c r="M4" s="437" t="s">
        <v>216</v>
      </c>
    </row>
    <row r="5" spans="1:15" s="78" customFormat="1" ht="15" customHeight="1" x14ac:dyDescent="0.2">
      <c r="A5" s="436"/>
      <c r="B5" s="129" t="s">
        <v>217</v>
      </c>
      <c r="C5" s="130">
        <v>5</v>
      </c>
      <c r="D5" s="130">
        <v>5</v>
      </c>
      <c r="E5" s="130">
        <v>5</v>
      </c>
      <c r="F5" s="130">
        <v>2.5</v>
      </c>
      <c r="G5" s="130">
        <v>2.5</v>
      </c>
      <c r="H5" s="130">
        <v>2.5</v>
      </c>
      <c r="I5" s="130">
        <v>2.5</v>
      </c>
      <c r="J5" s="130">
        <v>2.5</v>
      </c>
      <c r="K5" s="437"/>
      <c r="L5" s="439"/>
      <c r="M5" s="437"/>
    </row>
    <row r="6" spans="1:15" s="78" customFormat="1" ht="24.75" customHeight="1" x14ac:dyDescent="0.2">
      <c r="A6" s="436"/>
      <c r="B6" s="131" t="s">
        <v>153</v>
      </c>
      <c r="C6" s="115" t="s">
        <v>218</v>
      </c>
      <c r="D6" s="115" t="s">
        <v>219</v>
      </c>
      <c r="E6" s="115" t="s">
        <v>218</v>
      </c>
      <c r="F6" s="115" t="s">
        <v>218</v>
      </c>
      <c r="G6" s="115" t="s">
        <v>218</v>
      </c>
      <c r="H6" s="115" t="s">
        <v>218</v>
      </c>
      <c r="I6" s="115" t="s">
        <v>218</v>
      </c>
      <c r="J6" s="115" t="s">
        <v>218</v>
      </c>
      <c r="K6" s="437"/>
      <c r="L6" s="440"/>
      <c r="M6" s="437"/>
    </row>
    <row r="7" spans="1:15" ht="26.25" x14ac:dyDescent="0.25">
      <c r="A7" s="62">
        <v>560002</v>
      </c>
      <c r="B7" s="63" t="s">
        <v>13</v>
      </c>
      <c r="C7" s="64">
        <v>4.91</v>
      </c>
      <c r="D7" s="65">
        <v>3.76</v>
      </c>
      <c r="E7" s="65">
        <v>5</v>
      </c>
      <c r="F7" s="65">
        <v>1.08</v>
      </c>
      <c r="G7" s="65">
        <v>1.64</v>
      </c>
      <c r="H7" s="65">
        <v>2.5</v>
      </c>
      <c r="I7" s="65"/>
      <c r="J7" s="65">
        <v>0.92</v>
      </c>
      <c r="K7" s="66">
        <v>19.809999999999999</v>
      </c>
      <c r="L7" s="67">
        <v>25</v>
      </c>
      <c r="M7" s="65">
        <v>79.239999999999995</v>
      </c>
      <c r="N7" s="68"/>
      <c r="O7" s="69"/>
    </row>
    <row r="8" spans="1:15" ht="26.25" x14ac:dyDescent="0.25">
      <c r="A8" s="62">
        <v>560014</v>
      </c>
      <c r="B8" s="63" t="s">
        <v>15</v>
      </c>
      <c r="C8" s="64">
        <v>4.8499999999999996</v>
      </c>
      <c r="D8" s="65">
        <v>5</v>
      </c>
      <c r="E8" s="65">
        <v>4.8499999999999996</v>
      </c>
      <c r="F8" s="65">
        <v>0.56999999999999995</v>
      </c>
      <c r="G8" s="65">
        <v>2.5</v>
      </c>
      <c r="H8" s="65">
        <v>2.5</v>
      </c>
      <c r="I8" s="65"/>
      <c r="J8" s="65">
        <v>0</v>
      </c>
      <c r="K8" s="66">
        <v>20.27</v>
      </c>
      <c r="L8" s="67">
        <v>24.92</v>
      </c>
      <c r="M8" s="65">
        <v>81.33</v>
      </c>
      <c r="N8" s="68"/>
      <c r="O8" s="69"/>
    </row>
    <row r="9" spans="1:15" x14ac:dyDescent="0.25">
      <c r="A9" s="62">
        <v>560017</v>
      </c>
      <c r="B9" s="63" t="s">
        <v>17</v>
      </c>
      <c r="C9" s="64">
        <v>5</v>
      </c>
      <c r="D9" s="65">
        <v>0</v>
      </c>
      <c r="E9" s="65">
        <v>5</v>
      </c>
      <c r="F9" s="65">
        <v>1.59</v>
      </c>
      <c r="G9" s="65">
        <v>2.16</v>
      </c>
      <c r="H9" s="65">
        <v>2.5</v>
      </c>
      <c r="I9" s="65"/>
      <c r="J9" s="65">
        <v>1.99</v>
      </c>
      <c r="K9" s="66">
        <v>18.239999999999998</v>
      </c>
      <c r="L9" s="67">
        <v>25</v>
      </c>
      <c r="M9" s="65">
        <v>72.94</v>
      </c>
      <c r="N9" s="68"/>
      <c r="O9" s="69"/>
    </row>
    <row r="10" spans="1:15" x14ac:dyDescent="0.25">
      <c r="A10" s="62">
        <v>560019</v>
      </c>
      <c r="B10" s="63" t="s">
        <v>19</v>
      </c>
      <c r="C10" s="64">
        <v>4.34</v>
      </c>
      <c r="D10" s="65">
        <v>5</v>
      </c>
      <c r="E10" s="65">
        <v>5</v>
      </c>
      <c r="F10" s="65">
        <v>1.38</v>
      </c>
      <c r="G10" s="65">
        <v>1.52</v>
      </c>
      <c r="H10" s="65">
        <v>2.5</v>
      </c>
      <c r="I10" s="65"/>
      <c r="J10" s="65">
        <v>1.88</v>
      </c>
      <c r="K10" s="66">
        <v>21.61</v>
      </c>
      <c r="L10" s="67">
        <v>24.91</v>
      </c>
      <c r="M10" s="65">
        <v>86.77</v>
      </c>
      <c r="N10" s="68"/>
      <c r="O10" s="69"/>
    </row>
    <row r="11" spans="1:15" x14ac:dyDescent="0.25">
      <c r="A11" s="62">
        <v>560021</v>
      </c>
      <c r="B11" s="63" t="s">
        <v>21</v>
      </c>
      <c r="C11" s="64">
        <v>5</v>
      </c>
      <c r="D11" s="65">
        <v>5</v>
      </c>
      <c r="E11" s="65">
        <v>5</v>
      </c>
      <c r="F11" s="65">
        <v>1.78</v>
      </c>
      <c r="G11" s="65">
        <v>0.77</v>
      </c>
      <c r="H11" s="65">
        <v>2.5</v>
      </c>
      <c r="I11" s="65"/>
      <c r="J11" s="65">
        <v>1.25</v>
      </c>
      <c r="K11" s="66">
        <v>21.3</v>
      </c>
      <c r="L11" s="67">
        <v>23.97</v>
      </c>
      <c r="M11" s="65">
        <v>88.88</v>
      </c>
      <c r="N11" s="68"/>
      <c r="O11" s="69"/>
    </row>
    <row r="12" spans="1:15" x14ac:dyDescent="0.25">
      <c r="A12" s="62">
        <v>560022</v>
      </c>
      <c r="B12" s="63" t="s">
        <v>23</v>
      </c>
      <c r="C12" s="64">
        <v>4.6100000000000003</v>
      </c>
      <c r="D12" s="65">
        <v>4.53</v>
      </c>
      <c r="E12" s="65">
        <v>5</v>
      </c>
      <c r="F12" s="65">
        <v>1.35</v>
      </c>
      <c r="G12" s="65">
        <v>0.89</v>
      </c>
      <c r="H12" s="65">
        <v>2.5</v>
      </c>
      <c r="I12" s="65"/>
      <c r="J12" s="65">
        <v>1.8</v>
      </c>
      <c r="K12" s="66">
        <v>20.67</v>
      </c>
      <c r="L12" s="67">
        <v>24.35</v>
      </c>
      <c r="M12" s="65">
        <v>84.88</v>
      </c>
      <c r="N12" s="68"/>
      <c r="O12" s="69"/>
    </row>
    <row r="13" spans="1:15" x14ac:dyDescent="0.25">
      <c r="A13" s="62">
        <v>560024</v>
      </c>
      <c r="B13" s="63" t="s">
        <v>25</v>
      </c>
      <c r="C13" s="64">
        <v>4.93</v>
      </c>
      <c r="D13" s="65">
        <v>4.95</v>
      </c>
      <c r="E13" s="65">
        <v>4.93</v>
      </c>
      <c r="F13" s="65">
        <v>2.38</v>
      </c>
      <c r="G13" s="65">
        <v>2.09</v>
      </c>
      <c r="H13" s="65">
        <v>2.5</v>
      </c>
      <c r="I13" s="65"/>
      <c r="J13" s="65">
        <v>0</v>
      </c>
      <c r="K13" s="66">
        <v>21.78</v>
      </c>
      <c r="L13" s="67">
        <v>22.6</v>
      </c>
      <c r="M13" s="65">
        <v>96.35</v>
      </c>
      <c r="N13" s="68"/>
      <c r="O13" s="69"/>
    </row>
    <row r="14" spans="1:15" ht="26.25" x14ac:dyDescent="0.25">
      <c r="A14" s="62">
        <v>560026</v>
      </c>
      <c r="B14" s="63" t="s">
        <v>27</v>
      </c>
      <c r="C14" s="64">
        <v>0.84</v>
      </c>
      <c r="D14" s="65">
        <v>5</v>
      </c>
      <c r="E14" s="65">
        <v>5</v>
      </c>
      <c r="F14" s="65">
        <v>1.18</v>
      </c>
      <c r="G14" s="65">
        <v>1.1100000000000001</v>
      </c>
      <c r="H14" s="65">
        <v>2.5</v>
      </c>
      <c r="I14" s="65"/>
      <c r="J14" s="65">
        <v>1.68</v>
      </c>
      <c r="K14" s="66">
        <v>17.32</v>
      </c>
      <c r="L14" s="67">
        <v>24.58</v>
      </c>
      <c r="M14" s="65">
        <v>70.45</v>
      </c>
      <c r="N14" s="68"/>
      <c r="O14" s="69"/>
    </row>
    <row r="15" spans="1:15" x14ac:dyDescent="0.25">
      <c r="A15" s="62">
        <v>560032</v>
      </c>
      <c r="B15" s="63" t="s">
        <v>29</v>
      </c>
      <c r="C15" s="64">
        <v>3.89</v>
      </c>
      <c r="D15" s="65">
        <v>5</v>
      </c>
      <c r="E15" s="65">
        <v>5</v>
      </c>
      <c r="F15" s="65">
        <v>1.03</v>
      </c>
      <c r="G15" s="65">
        <v>2.2400000000000002</v>
      </c>
      <c r="H15" s="65">
        <v>2.5</v>
      </c>
      <c r="I15" s="65"/>
      <c r="J15" s="65">
        <v>0.98</v>
      </c>
      <c r="K15" s="66">
        <v>20.64</v>
      </c>
      <c r="L15" s="67">
        <v>25</v>
      </c>
      <c r="M15" s="65">
        <v>82.58</v>
      </c>
      <c r="N15" s="68"/>
      <c r="O15" s="69"/>
    </row>
    <row r="16" spans="1:15" x14ac:dyDescent="0.25">
      <c r="A16" s="62">
        <v>560033</v>
      </c>
      <c r="B16" s="63" t="s">
        <v>31</v>
      </c>
      <c r="C16" s="64">
        <v>5</v>
      </c>
      <c r="D16" s="65">
        <v>5</v>
      </c>
      <c r="E16" s="65">
        <v>5</v>
      </c>
      <c r="F16" s="65">
        <v>2.5</v>
      </c>
      <c r="G16" s="65">
        <v>2.5</v>
      </c>
      <c r="H16" s="65">
        <v>2.5</v>
      </c>
      <c r="I16" s="65"/>
      <c r="J16" s="65">
        <v>1.6</v>
      </c>
      <c r="K16" s="66">
        <v>24.1</v>
      </c>
      <c r="L16" s="67">
        <v>25</v>
      </c>
      <c r="M16" s="65">
        <v>96.42</v>
      </c>
      <c r="N16" s="68"/>
      <c r="O16" s="69"/>
    </row>
    <row r="17" spans="1:15" x14ac:dyDescent="0.25">
      <c r="A17" s="62">
        <v>560034</v>
      </c>
      <c r="B17" s="63" t="s">
        <v>33</v>
      </c>
      <c r="C17" s="64">
        <v>5</v>
      </c>
      <c r="D17" s="65">
        <v>5</v>
      </c>
      <c r="E17" s="65">
        <v>5</v>
      </c>
      <c r="F17" s="65">
        <v>1.68</v>
      </c>
      <c r="G17" s="65">
        <v>2.5</v>
      </c>
      <c r="H17" s="65">
        <v>2.5</v>
      </c>
      <c r="I17" s="65"/>
      <c r="J17" s="65">
        <v>0.85</v>
      </c>
      <c r="K17" s="66">
        <v>22.53</v>
      </c>
      <c r="L17" s="67">
        <v>25</v>
      </c>
      <c r="M17" s="65">
        <v>90.11</v>
      </c>
      <c r="N17" s="68"/>
      <c r="O17" s="69"/>
    </row>
    <row r="18" spans="1:15" ht="15.75" customHeight="1" x14ac:dyDescent="0.25">
      <c r="A18" s="62">
        <v>560035</v>
      </c>
      <c r="B18" s="63" t="s">
        <v>35</v>
      </c>
      <c r="C18" s="64">
        <v>4.7699999999999996</v>
      </c>
      <c r="D18" s="65">
        <v>5</v>
      </c>
      <c r="E18" s="65">
        <v>4.74</v>
      </c>
      <c r="F18" s="65">
        <v>0.48</v>
      </c>
      <c r="G18" s="65">
        <v>2.5</v>
      </c>
      <c r="H18" s="65">
        <v>2.5</v>
      </c>
      <c r="I18" s="65"/>
      <c r="J18" s="65">
        <v>0</v>
      </c>
      <c r="K18" s="66">
        <v>20</v>
      </c>
      <c r="L18" s="67">
        <v>22.63</v>
      </c>
      <c r="M18" s="65">
        <v>88.36</v>
      </c>
      <c r="N18" s="68"/>
      <c r="O18" s="69"/>
    </row>
    <row r="19" spans="1:15" x14ac:dyDescent="0.25">
      <c r="A19" s="62">
        <v>560036</v>
      </c>
      <c r="B19" s="63" t="s">
        <v>37</v>
      </c>
      <c r="C19" s="64">
        <v>3.26</v>
      </c>
      <c r="D19" s="65">
        <v>5</v>
      </c>
      <c r="E19" s="65">
        <v>5</v>
      </c>
      <c r="F19" s="65">
        <v>0.94</v>
      </c>
      <c r="G19" s="65">
        <v>2.5</v>
      </c>
      <c r="H19" s="65">
        <v>2.5</v>
      </c>
      <c r="I19" s="65"/>
      <c r="J19" s="65">
        <v>0.78</v>
      </c>
      <c r="K19" s="66">
        <v>19.989999999999998</v>
      </c>
      <c r="L19" s="67">
        <v>24.54</v>
      </c>
      <c r="M19" s="65">
        <v>81.48</v>
      </c>
      <c r="N19" s="68"/>
      <c r="O19" s="69"/>
    </row>
    <row r="20" spans="1:15" ht="26.25" x14ac:dyDescent="0.25">
      <c r="A20" s="62">
        <v>560041</v>
      </c>
      <c r="B20" s="63" t="s">
        <v>39</v>
      </c>
      <c r="C20" s="64">
        <v>4.92</v>
      </c>
      <c r="D20" s="65">
        <v>4.93</v>
      </c>
      <c r="E20" s="65">
        <v>4.9000000000000004</v>
      </c>
      <c r="F20" s="65">
        <v>1.67</v>
      </c>
      <c r="G20" s="65">
        <v>2.5</v>
      </c>
      <c r="H20" s="65">
        <v>2.5</v>
      </c>
      <c r="I20" s="65"/>
      <c r="J20" s="65">
        <v>0</v>
      </c>
      <c r="K20" s="66">
        <v>21.41</v>
      </c>
      <c r="L20" s="67">
        <v>22.55</v>
      </c>
      <c r="M20" s="65">
        <v>94.94</v>
      </c>
      <c r="N20" s="68"/>
      <c r="O20" s="69"/>
    </row>
    <row r="21" spans="1:15" x14ac:dyDescent="0.25">
      <c r="A21" s="62">
        <v>560043</v>
      </c>
      <c r="B21" s="63" t="s">
        <v>41</v>
      </c>
      <c r="C21" s="64">
        <v>4.22</v>
      </c>
      <c r="D21" s="65">
        <v>5</v>
      </c>
      <c r="E21" s="65">
        <v>5</v>
      </c>
      <c r="F21" s="65">
        <v>0.75</v>
      </c>
      <c r="G21" s="65">
        <v>1.19</v>
      </c>
      <c r="H21" s="65">
        <v>2</v>
      </c>
      <c r="I21" s="65"/>
      <c r="J21" s="65">
        <v>0.78</v>
      </c>
      <c r="K21" s="66">
        <v>18.93</v>
      </c>
      <c r="L21" s="67">
        <v>24.5</v>
      </c>
      <c r="M21" s="65">
        <v>77.28</v>
      </c>
      <c r="N21" s="68"/>
      <c r="O21" s="69"/>
    </row>
    <row r="22" spans="1:15" x14ac:dyDescent="0.25">
      <c r="A22" s="62">
        <v>560045</v>
      </c>
      <c r="B22" s="63" t="s">
        <v>43</v>
      </c>
      <c r="C22" s="64">
        <v>4.55</v>
      </c>
      <c r="D22" s="65">
        <v>5</v>
      </c>
      <c r="E22" s="65">
        <v>5</v>
      </c>
      <c r="F22" s="65">
        <v>0.26</v>
      </c>
      <c r="G22" s="65">
        <v>0.87</v>
      </c>
      <c r="H22" s="65">
        <v>2.5</v>
      </c>
      <c r="I22" s="65"/>
      <c r="J22" s="65">
        <v>0.41</v>
      </c>
      <c r="K22" s="66">
        <v>18.59</v>
      </c>
      <c r="L22" s="67">
        <v>24.43</v>
      </c>
      <c r="M22" s="65">
        <v>76.09</v>
      </c>
      <c r="N22" s="68"/>
      <c r="O22" s="69"/>
    </row>
    <row r="23" spans="1:15" x14ac:dyDescent="0.25">
      <c r="A23" s="62">
        <v>560047</v>
      </c>
      <c r="B23" s="63" t="s">
        <v>45</v>
      </c>
      <c r="C23" s="64">
        <v>4.43</v>
      </c>
      <c r="D23" s="65">
        <v>4.2300000000000004</v>
      </c>
      <c r="E23" s="65">
        <v>5</v>
      </c>
      <c r="F23" s="65">
        <v>0.34</v>
      </c>
      <c r="G23" s="65">
        <v>2.5</v>
      </c>
      <c r="H23" s="65">
        <v>2.5</v>
      </c>
      <c r="I23" s="65"/>
      <c r="J23" s="65">
        <v>0.41</v>
      </c>
      <c r="K23" s="66">
        <v>19.399999999999999</v>
      </c>
      <c r="L23" s="67">
        <v>24.45</v>
      </c>
      <c r="M23" s="65">
        <v>79.37</v>
      </c>
      <c r="N23" s="68"/>
      <c r="O23" s="69"/>
    </row>
    <row r="24" spans="1:15" x14ac:dyDescent="0.25">
      <c r="A24" s="62">
        <v>560052</v>
      </c>
      <c r="B24" s="63" t="s">
        <v>47</v>
      </c>
      <c r="C24" s="64">
        <v>4.78</v>
      </c>
      <c r="D24" s="65">
        <v>5</v>
      </c>
      <c r="E24" s="65">
        <v>5</v>
      </c>
      <c r="F24" s="65">
        <v>0.48</v>
      </c>
      <c r="G24" s="65">
        <v>0.6</v>
      </c>
      <c r="H24" s="65">
        <v>1.83</v>
      </c>
      <c r="I24" s="65"/>
      <c r="J24" s="65">
        <v>1.65</v>
      </c>
      <c r="K24" s="66">
        <v>19.329999999999998</v>
      </c>
      <c r="L24" s="67">
        <v>24.41</v>
      </c>
      <c r="M24" s="65">
        <v>79.2</v>
      </c>
      <c r="N24" s="68"/>
      <c r="O24" s="69"/>
    </row>
    <row r="25" spans="1:15" x14ac:dyDescent="0.25">
      <c r="A25" s="62">
        <v>560053</v>
      </c>
      <c r="B25" s="63" t="s">
        <v>49</v>
      </c>
      <c r="C25" s="64">
        <v>3.52</v>
      </c>
      <c r="D25" s="65">
        <v>5</v>
      </c>
      <c r="E25" s="65">
        <v>5</v>
      </c>
      <c r="F25" s="65">
        <v>0.24</v>
      </c>
      <c r="G25" s="65">
        <v>2.5</v>
      </c>
      <c r="H25" s="65">
        <v>2.5</v>
      </c>
      <c r="I25" s="65"/>
      <c r="J25" s="65">
        <v>0.49</v>
      </c>
      <c r="K25" s="66">
        <v>19.25</v>
      </c>
      <c r="L25" s="67">
        <v>24.46</v>
      </c>
      <c r="M25" s="65">
        <v>78.69</v>
      </c>
      <c r="N25" s="68"/>
      <c r="O25" s="69"/>
    </row>
    <row r="26" spans="1:15" x14ac:dyDescent="0.25">
      <c r="A26" s="62">
        <v>560054</v>
      </c>
      <c r="B26" s="63" t="s">
        <v>51</v>
      </c>
      <c r="C26" s="64">
        <v>5</v>
      </c>
      <c r="D26" s="65">
        <v>5</v>
      </c>
      <c r="E26" s="65">
        <v>5</v>
      </c>
      <c r="F26" s="65">
        <v>1.1000000000000001</v>
      </c>
      <c r="G26" s="65">
        <v>2.5</v>
      </c>
      <c r="H26" s="65">
        <v>1.85</v>
      </c>
      <c r="I26" s="65"/>
      <c r="J26" s="65">
        <v>0.82</v>
      </c>
      <c r="K26" s="66">
        <v>21.26</v>
      </c>
      <c r="L26" s="67">
        <v>24.37</v>
      </c>
      <c r="M26" s="65">
        <v>87.25</v>
      </c>
      <c r="N26" s="68"/>
      <c r="O26" s="69"/>
    </row>
    <row r="27" spans="1:15" x14ac:dyDescent="0.25">
      <c r="A27" s="62">
        <v>560055</v>
      </c>
      <c r="B27" s="63" t="s">
        <v>53</v>
      </c>
      <c r="C27" s="64">
        <v>2.31</v>
      </c>
      <c r="D27" s="65">
        <v>5</v>
      </c>
      <c r="E27" s="65">
        <v>5</v>
      </c>
      <c r="F27" s="65">
        <v>0.31</v>
      </c>
      <c r="G27" s="65">
        <v>2.5</v>
      </c>
      <c r="H27" s="65">
        <v>1.73</v>
      </c>
      <c r="I27" s="65"/>
      <c r="J27" s="65">
        <v>0.34</v>
      </c>
      <c r="K27" s="66">
        <v>17.2</v>
      </c>
      <c r="L27" s="67">
        <v>24.5</v>
      </c>
      <c r="M27" s="65">
        <v>70.19</v>
      </c>
      <c r="N27" s="68"/>
      <c r="O27" s="69"/>
    </row>
    <row r="28" spans="1:15" x14ac:dyDescent="0.25">
      <c r="A28" s="62">
        <v>560056</v>
      </c>
      <c r="B28" s="63" t="s">
        <v>55</v>
      </c>
      <c r="C28" s="64">
        <v>3.69</v>
      </c>
      <c r="D28" s="65">
        <v>0.92</v>
      </c>
      <c r="E28" s="65">
        <v>5</v>
      </c>
      <c r="F28" s="65">
        <v>0.53</v>
      </c>
      <c r="G28" s="65">
        <v>2.5</v>
      </c>
      <c r="H28" s="65">
        <v>2.2000000000000002</v>
      </c>
      <c r="I28" s="65"/>
      <c r="J28" s="65">
        <v>0</v>
      </c>
      <c r="K28" s="66">
        <v>14.84</v>
      </c>
      <c r="L28" s="67">
        <v>24.54</v>
      </c>
      <c r="M28" s="65">
        <v>60.48</v>
      </c>
      <c r="N28" s="68"/>
      <c r="O28" s="69"/>
    </row>
    <row r="29" spans="1:15" x14ac:dyDescent="0.25">
      <c r="A29" s="62">
        <v>560057</v>
      </c>
      <c r="B29" s="63" t="s">
        <v>57</v>
      </c>
      <c r="C29" s="64">
        <v>1.05</v>
      </c>
      <c r="D29" s="65">
        <v>5</v>
      </c>
      <c r="E29" s="65">
        <v>5</v>
      </c>
      <c r="F29" s="65">
        <v>2.42</v>
      </c>
      <c r="G29" s="65">
        <v>1.99</v>
      </c>
      <c r="H29" s="65">
        <v>0.83</v>
      </c>
      <c r="I29" s="65"/>
      <c r="J29" s="65">
        <v>1.2</v>
      </c>
      <c r="K29" s="66">
        <v>17.489999999999998</v>
      </c>
      <c r="L29" s="67">
        <v>24.48</v>
      </c>
      <c r="M29" s="65">
        <v>71.47</v>
      </c>
      <c r="N29" s="68"/>
      <c r="O29" s="69"/>
    </row>
    <row r="30" spans="1:15" x14ac:dyDescent="0.25">
      <c r="A30" s="62">
        <v>560058</v>
      </c>
      <c r="B30" s="63" t="s">
        <v>59</v>
      </c>
      <c r="C30" s="64">
        <v>4.2</v>
      </c>
      <c r="D30" s="65">
        <v>5</v>
      </c>
      <c r="E30" s="65">
        <v>5</v>
      </c>
      <c r="F30" s="65">
        <v>0.17</v>
      </c>
      <c r="G30" s="65">
        <v>2.5</v>
      </c>
      <c r="H30" s="65">
        <v>2.5</v>
      </c>
      <c r="I30" s="65"/>
      <c r="J30" s="65">
        <v>0.2</v>
      </c>
      <c r="K30" s="66">
        <v>19.559999999999999</v>
      </c>
      <c r="L30" s="67">
        <v>24.45</v>
      </c>
      <c r="M30" s="65">
        <v>80.03</v>
      </c>
      <c r="N30" s="68"/>
      <c r="O30" s="69"/>
    </row>
    <row r="31" spans="1:15" x14ac:dyDescent="0.25">
      <c r="A31" s="62">
        <v>560059</v>
      </c>
      <c r="B31" s="63" t="s">
        <v>61</v>
      </c>
      <c r="C31" s="64">
        <v>4.37</v>
      </c>
      <c r="D31" s="65">
        <v>5</v>
      </c>
      <c r="E31" s="65">
        <v>5</v>
      </c>
      <c r="F31" s="65">
        <v>2</v>
      </c>
      <c r="G31" s="65">
        <v>2.5</v>
      </c>
      <c r="H31" s="65">
        <v>0.5</v>
      </c>
      <c r="I31" s="65"/>
      <c r="J31" s="65">
        <v>2.0099999999999998</v>
      </c>
      <c r="K31" s="66">
        <v>21.37</v>
      </c>
      <c r="L31" s="67">
        <v>24.51</v>
      </c>
      <c r="M31" s="65">
        <v>87.2</v>
      </c>
      <c r="N31" s="68"/>
      <c r="O31" s="69"/>
    </row>
    <row r="32" spans="1:15" x14ac:dyDescent="0.25">
      <c r="A32" s="62">
        <v>560060</v>
      </c>
      <c r="B32" s="63" t="s">
        <v>63</v>
      </c>
      <c r="C32" s="64">
        <v>4.72</v>
      </c>
      <c r="D32" s="65">
        <v>5</v>
      </c>
      <c r="E32" s="65">
        <v>5</v>
      </c>
      <c r="F32" s="65">
        <v>0.28000000000000003</v>
      </c>
      <c r="G32" s="65">
        <v>2.5</v>
      </c>
      <c r="H32" s="65">
        <v>0.98</v>
      </c>
      <c r="I32" s="65"/>
      <c r="J32" s="65">
        <v>1.0900000000000001</v>
      </c>
      <c r="K32" s="66">
        <v>19.57</v>
      </c>
      <c r="L32" s="67">
        <v>24.46</v>
      </c>
      <c r="M32" s="65">
        <v>80</v>
      </c>
      <c r="N32" s="68"/>
      <c r="O32" s="69"/>
    </row>
    <row r="33" spans="1:15" x14ac:dyDescent="0.25">
      <c r="A33" s="62">
        <v>560061</v>
      </c>
      <c r="B33" s="63" t="s">
        <v>65</v>
      </c>
      <c r="C33" s="64">
        <v>3.77</v>
      </c>
      <c r="D33" s="65">
        <v>5</v>
      </c>
      <c r="E33" s="65">
        <v>5</v>
      </c>
      <c r="F33" s="65">
        <v>0.26</v>
      </c>
      <c r="G33" s="65">
        <v>2.5</v>
      </c>
      <c r="H33" s="65">
        <v>1.64</v>
      </c>
      <c r="I33" s="65"/>
      <c r="J33" s="65">
        <v>0.63</v>
      </c>
      <c r="K33" s="66">
        <v>18.8</v>
      </c>
      <c r="L33" s="67">
        <v>24.43</v>
      </c>
      <c r="M33" s="65">
        <v>76.94</v>
      </c>
      <c r="N33" s="68"/>
      <c r="O33" s="69"/>
    </row>
    <row r="34" spans="1:15" x14ac:dyDescent="0.25">
      <c r="A34" s="62">
        <v>560062</v>
      </c>
      <c r="B34" s="63" t="s">
        <v>67</v>
      </c>
      <c r="C34" s="64">
        <v>2.29</v>
      </c>
      <c r="D34" s="65">
        <v>5</v>
      </c>
      <c r="E34" s="65">
        <v>5</v>
      </c>
      <c r="F34" s="65">
        <v>0.92</v>
      </c>
      <c r="G34" s="65">
        <v>1.48</v>
      </c>
      <c r="H34" s="65">
        <v>2.15</v>
      </c>
      <c r="I34" s="65"/>
      <c r="J34" s="65">
        <v>0.21</v>
      </c>
      <c r="K34" s="66">
        <v>17.05</v>
      </c>
      <c r="L34" s="67">
        <v>24.48</v>
      </c>
      <c r="M34" s="65">
        <v>69.650000000000006</v>
      </c>
      <c r="N34" s="68"/>
      <c r="O34" s="69"/>
    </row>
    <row r="35" spans="1:15" x14ac:dyDescent="0.25">
      <c r="A35" s="62">
        <v>560063</v>
      </c>
      <c r="B35" s="63" t="s">
        <v>69</v>
      </c>
      <c r="C35" s="64">
        <v>0.73</v>
      </c>
      <c r="D35" s="65">
        <v>5</v>
      </c>
      <c r="E35" s="65">
        <v>5</v>
      </c>
      <c r="F35" s="65">
        <v>0.35</v>
      </c>
      <c r="G35" s="65">
        <v>2.5</v>
      </c>
      <c r="H35" s="65">
        <v>2.15</v>
      </c>
      <c r="I35" s="65"/>
      <c r="J35" s="65">
        <v>0.93</v>
      </c>
      <c r="K35" s="66">
        <v>16.66</v>
      </c>
      <c r="L35" s="67">
        <v>24.44</v>
      </c>
      <c r="M35" s="65">
        <v>68.180000000000007</v>
      </c>
      <c r="N35" s="68"/>
      <c r="O35" s="69"/>
    </row>
    <row r="36" spans="1:15" x14ac:dyDescent="0.25">
      <c r="A36" s="62">
        <v>560064</v>
      </c>
      <c r="B36" s="63" t="s">
        <v>71</v>
      </c>
      <c r="C36" s="64">
        <v>5</v>
      </c>
      <c r="D36" s="65">
        <v>5</v>
      </c>
      <c r="E36" s="65">
        <v>5</v>
      </c>
      <c r="F36" s="65">
        <v>2.5</v>
      </c>
      <c r="G36" s="65">
        <v>1.36</v>
      </c>
      <c r="H36" s="65">
        <v>2.5</v>
      </c>
      <c r="I36" s="65"/>
      <c r="J36" s="65">
        <v>1.77</v>
      </c>
      <c r="K36" s="66">
        <v>23.13</v>
      </c>
      <c r="L36" s="67">
        <v>24.45</v>
      </c>
      <c r="M36" s="65">
        <v>94.63</v>
      </c>
      <c r="N36" s="68"/>
      <c r="O36" s="69"/>
    </row>
    <row r="37" spans="1:15" x14ac:dyDescent="0.25">
      <c r="A37" s="62">
        <v>560065</v>
      </c>
      <c r="B37" s="63" t="s">
        <v>73</v>
      </c>
      <c r="C37" s="64">
        <v>4.92</v>
      </c>
      <c r="D37" s="65">
        <v>5</v>
      </c>
      <c r="E37" s="65">
        <v>5</v>
      </c>
      <c r="F37" s="65">
        <v>0.14000000000000001</v>
      </c>
      <c r="G37" s="65">
        <v>2.5</v>
      </c>
      <c r="H37" s="65">
        <v>1.49</v>
      </c>
      <c r="I37" s="65"/>
      <c r="J37" s="65">
        <v>0.54</v>
      </c>
      <c r="K37" s="66">
        <v>19.59</v>
      </c>
      <c r="L37" s="67">
        <v>24.52</v>
      </c>
      <c r="M37" s="65">
        <v>79.92</v>
      </c>
      <c r="N37" s="68"/>
      <c r="O37" s="69"/>
    </row>
    <row r="38" spans="1:15" x14ac:dyDescent="0.25">
      <c r="A38" s="62">
        <v>560066</v>
      </c>
      <c r="B38" s="63" t="s">
        <v>75</v>
      </c>
      <c r="C38" s="64">
        <v>3.45</v>
      </c>
      <c r="D38" s="65">
        <v>4.6900000000000004</v>
      </c>
      <c r="E38" s="65">
        <v>5</v>
      </c>
      <c r="F38" s="65">
        <v>0.59</v>
      </c>
      <c r="G38" s="65">
        <v>2.5</v>
      </c>
      <c r="H38" s="65">
        <v>1.6</v>
      </c>
      <c r="I38" s="65"/>
      <c r="J38" s="65">
        <v>1.04</v>
      </c>
      <c r="K38" s="66">
        <v>18.86</v>
      </c>
      <c r="L38" s="67">
        <v>24.5</v>
      </c>
      <c r="M38" s="65">
        <v>76.989999999999995</v>
      </c>
      <c r="N38" s="68"/>
      <c r="O38" s="69"/>
    </row>
    <row r="39" spans="1:15" x14ac:dyDescent="0.25">
      <c r="A39" s="62">
        <v>560067</v>
      </c>
      <c r="B39" s="63" t="s">
        <v>77</v>
      </c>
      <c r="C39" s="64">
        <v>3.14</v>
      </c>
      <c r="D39" s="65">
        <v>5</v>
      </c>
      <c r="E39" s="65">
        <v>5</v>
      </c>
      <c r="F39" s="65">
        <v>0.15</v>
      </c>
      <c r="G39" s="65">
        <v>2.5</v>
      </c>
      <c r="H39" s="65">
        <v>1.77</v>
      </c>
      <c r="I39" s="65"/>
      <c r="J39" s="65">
        <v>0.47</v>
      </c>
      <c r="K39" s="66">
        <v>18.02</v>
      </c>
      <c r="L39" s="67">
        <v>24.41</v>
      </c>
      <c r="M39" s="65">
        <v>73.819999999999993</v>
      </c>
      <c r="N39" s="68"/>
      <c r="O39" s="69"/>
    </row>
    <row r="40" spans="1:15" x14ac:dyDescent="0.25">
      <c r="A40" s="62">
        <v>560068</v>
      </c>
      <c r="B40" s="63" t="s">
        <v>79</v>
      </c>
      <c r="C40" s="64">
        <v>3.57</v>
      </c>
      <c r="D40" s="65">
        <v>5</v>
      </c>
      <c r="E40" s="65">
        <v>5</v>
      </c>
      <c r="F40" s="65">
        <v>0.1</v>
      </c>
      <c r="G40" s="65">
        <v>2.5</v>
      </c>
      <c r="H40" s="65">
        <v>1.49</v>
      </c>
      <c r="I40" s="65"/>
      <c r="J40" s="65">
        <v>0.76</v>
      </c>
      <c r="K40" s="66">
        <v>18.420000000000002</v>
      </c>
      <c r="L40" s="67">
        <v>24.43</v>
      </c>
      <c r="M40" s="65">
        <v>75.41</v>
      </c>
      <c r="N40" s="68"/>
      <c r="O40" s="69"/>
    </row>
    <row r="41" spans="1:15" x14ac:dyDescent="0.25">
      <c r="A41" s="62">
        <v>560069</v>
      </c>
      <c r="B41" s="63" t="s">
        <v>81</v>
      </c>
      <c r="C41" s="64">
        <v>4.97</v>
      </c>
      <c r="D41" s="65">
        <v>5</v>
      </c>
      <c r="E41" s="65">
        <v>5</v>
      </c>
      <c r="F41" s="65">
        <v>0.22</v>
      </c>
      <c r="G41" s="65">
        <v>2.5</v>
      </c>
      <c r="H41" s="65">
        <v>2.02</v>
      </c>
      <c r="I41" s="65"/>
      <c r="J41" s="65">
        <v>0.64</v>
      </c>
      <c r="K41" s="66">
        <v>20.350000000000001</v>
      </c>
      <c r="L41" s="67">
        <v>24.45</v>
      </c>
      <c r="M41" s="65">
        <v>83.25</v>
      </c>
      <c r="N41" s="68"/>
      <c r="O41" s="69"/>
    </row>
    <row r="42" spans="1:15" x14ac:dyDescent="0.25">
      <c r="A42" s="62">
        <v>560070</v>
      </c>
      <c r="B42" s="63" t="s">
        <v>83</v>
      </c>
      <c r="C42" s="64">
        <v>4.9800000000000004</v>
      </c>
      <c r="D42" s="65">
        <v>5</v>
      </c>
      <c r="E42" s="65">
        <v>5</v>
      </c>
      <c r="F42" s="65">
        <v>1.76</v>
      </c>
      <c r="G42" s="65">
        <v>2.5</v>
      </c>
      <c r="H42" s="65">
        <v>2.29</v>
      </c>
      <c r="I42" s="65"/>
      <c r="J42" s="65">
        <v>1.26</v>
      </c>
      <c r="K42" s="66">
        <v>22.79</v>
      </c>
      <c r="L42" s="67">
        <v>24.39</v>
      </c>
      <c r="M42" s="65">
        <v>93.45</v>
      </c>
      <c r="N42" s="68"/>
      <c r="O42" s="69"/>
    </row>
    <row r="43" spans="1:15" x14ac:dyDescent="0.25">
      <c r="A43" s="62">
        <v>560071</v>
      </c>
      <c r="B43" s="63" t="s">
        <v>85</v>
      </c>
      <c r="C43" s="64">
        <v>4.6100000000000003</v>
      </c>
      <c r="D43" s="65">
        <v>5</v>
      </c>
      <c r="E43" s="65">
        <v>5</v>
      </c>
      <c r="F43" s="65">
        <v>0.74</v>
      </c>
      <c r="G43" s="65">
        <v>2.5</v>
      </c>
      <c r="H43" s="65">
        <v>0.62</v>
      </c>
      <c r="I43" s="65"/>
      <c r="J43" s="65">
        <v>0.54</v>
      </c>
      <c r="K43" s="66">
        <v>19.010000000000002</v>
      </c>
      <c r="L43" s="67">
        <v>24.38</v>
      </c>
      <c r="M43" s="65">
        <v>77.98</v>
      </c>
      <c r="N43" s="68"/>
      <c r="O43" s="69"/>
    </row>
    <row r="44" spans="1:15" x14ac:dyDescent="0.25">
      <c r="A44" s="62">
        <v>560072</v>
      </c>
      <c r="B44" s="63" t="s">
        <v>87</v>
      </c>
      <c r="C44" s="64">
        <v>4.4000000000000004</v>
      </c>
      <c r="D44" s="65">
        <v>5</v>
      </c>
      <c r="E44" s="65">
        <v>5</v>
      </c>
      <c r="F44" s="65">
        <v>0.8</v>
      </c>
      <c r="G44" s="65">
        <v>1.89</v>
      </c>
      <c r="H44" s="65">
        <v>2.0099999999999998</v>
      </c>
      <c r="I44" s="65"/>
      <c r="J44" s="65">
        <v>1.17</v>
      </c>
      <c r="K44" s="66">
        <v>20.260000000000002</v>
      </c>
      <c r="L44" s="67">
        <v>24.47</v>
      </c>
      <c r="M44" s="65">
        <v>82.8</v>
      </c>
      <c r="N44" s="68"/>
      <c r="O44" s="69"/>
    </row>
    <row r="45" spans="1:15" x14ac:dyDescent="0.25">
      <c r="A45" s="62">
        <v>560073</v>
      </c>
      <c r="B45" s="63" t="s">
        <v>89</v>
      </c>
      <c r="C45" s="64">
        <v>5</v>
      </c>
      <c r="D45" s="65">
        <v>5</v>
      </c>
      <c r="E45" s="65">
        <v>5</v>
      </c>
      <c r="F45" s="65">
        <v>2.02</v>
      </c>
      <c r="G45" s="65">
        <v>2.5</v>
      </c>
      <c r="H45" s="65">
        <v>0.84</v>
      </c>
      <c r="I45" s="65"/>
      <c r="J45" s="65">
        <v>1.85</v>
      </c>
      <c r="K45" s="66">
        <v>22.2</v>
      </c>
      <c r="L45" s="67">
        <v>24.59</v>
      </c>
      <c r="M45" s="65">
        <v>90.32</v>
      </c>
      <c r="N45" s="68"/>
      <c r="O45" s="69"/>
    </row>
    <row r="46" spans="1:15" x14ac:dyDescent="0.25">
      <c r="A46" s="62">
        <v>560074</v>
      </c>
      <c r="B46" s="63" t="s">
        <v>91</v>
      </c>
      <c r="C46" s="64">
        <v>4.82</v>
      </c>
      <c r="D46" s="65">
        <v>5</v>
      </c>
      <c r="E46" s="65">
        <v>5</v>
      </c>
      <c r="F46" s="65">
        <v>0.22</v>
      </c>
      <c r="G46" s="65">
        <v>2.5</v>
      </c>
      <c r="H46" s="65">
        <v>1.51</v>
      </c>
      <c r="I46" s="65"/>
      <c r="J46" s="65">
        <v>0.81</v>
      </c>
      <c r="K46" s="66">
        <v>19.87</v>
      </c>
      <c r="L46" s="67">
        <v>24.39</v>
      </c>
      <c r="M46" s="65">
        <v>81.459999999999994</v>
      </c>
      <c r="N46" s="68"/>
      <c r="O46" s="69"/>
    </row>
    <row r="47" spans="1:15" x14ac:dyDescent="0.25">
      <c r="A47" s="62">
        <v>560075</v>
      </c>
      <c r="B47" s="63" t="s">
        <v>93</v>
      </c>
      <c r="C47" s="64">
        <v>4.42</v>
      </c>
      <c r="D47" s="65">
        <v>4.4000000000000004</v>
      </c>
      <c r="E47" s="65">
        <v>5</v>
      </c>
      <c r="F47" s="65">
        <v>2.33</v>
      </c>
      <c r="G47" s="65">
        <v>2.2999999999999998</v>
      </c>
      <c r="H47" s="65">
        <v>2.09</v>
      </c>
      <c r="I47" s="65"/>
      <c r="J47" s="65">
        <v>1.46</v>
      </c>
      <c r="K47" s="66">
        <v>22</v>
      </c>
      <c r="L47" s="67">
        <v>24.43</v>
      </c>
      <c r="M47" s="65">
        <v>90.07</v>
      </c>
      <c r="N47" s="68"/>
      <c r="O47" s="69"/>
    </row>
    <row r="48" spans="1:15" x14ac:dyDescent="0.25">
      <c r="A48" s="62">
        <v>560076</v>
      </c>
      <c r="B48" s="63" t="s">
        <v>95</v>
      </c>
      <c r="C48" s="64">
        <v>3.46</v>
      </c>
      <c r="D48" s="65">
        <v>5</v>
      </c>
      <c r="E48" s="65">
        <v>5</v>
      </c>
      <c r="F48" s="65">
        <v>0.66</v>
      </c>
      <c r="G48" s="65">
        <v>2.5</v>
      </c>
      <c r="H48" s="65">
        <v>2.35</v>
      </c>
      <c r="I48" s="65"/>
      <c r="J48" s="65">
        <v>0.83</v>
      </c>
      <c r="K48" s="66">
        <v>19.8</v>
      </c>
      <c r="L48" s="67">
        <v>24.48</v>
      </c>
      <c r="M48" s="65">
        <v>80.88</v>
      </c>
      <c r="N48" s="68"/>
      <c r="O48" s="69"/>
    </row>
    <row r="49" spans="1:15" x14ac:dyDescent="0.25">
      <c r="A49" s="62">
        <v>560077</v>
      </c>
      <c r="B49" s="63" t="s">
        <v>97</v>
      </c>
      <c r="C49" s="64">
        <v>3.59</v>
      </c>
      <c r="D49" s="65">
        <v>5</v>
      </c>
      <c r="E49" s="65">
        <v>5</v>
      </c>
      <c r="F49" s="65">
        <v>0.65</v>
      </c>
      <c r="G49" s="65">
        <v>2.5</v>
      </c>
      <c r="H49" s="65">
        <v>2.4300000000000002</v>
      </c>
      <c r="I49" s="65"/>
      <c r="J49" s="65">
        <v>1.35</v>
      </c>
      <c r="K49" s="66">
        <v>20.52</v>
      </c>
      <c r="L49" s="67">
        <v>24.59</v>
      </c>
      <c r="M49" s="65">
        <v>83.45</v>
      </c>
      <c r="N49" s="68"/>
      <c r="O49" s="69"/>
    </row>
    <row r="50" spans="1:15" x14ac:dyDescent="0.25">
      <c r="A50" s="62">
        <v>560078</v>
      </c>
      <c r="B50" s="63" t="s">
        <v>99</v>
      </c>
      <c r="C50" s="64">
        <v>0.87</v>
      </c>
      <c r="D50" s="65">
        <v>4.05</v>
      </c>
      <c r="E50" s="65">
        <v>5</v>
      </c>
      <c r="F50" s="65">
        <v>0.67</v>
      </c>
      <c r="G50" s="65">
        <v>1.41</v>
      </c>
      <c r="H50" s="65">
        <v>2.0699999999999998</v>
      </c>
      <c r="I50" s="65"/>
      <c r="J50" s="65">
        <v>0.31</v>
      </c>
      <c r="K50" s="66">
        <v>14.37</v>
      </c>
      <c r="L50" s="67">
        <v>24.36</v>
      </c>
      <c r="M50" s="65">
        <v>59.01</v>
      </c>
      <c r="N50" s="68"/>
      <c r="O50" s="69"/>
    </row>
    <row r="51" spans="1:15" x14ac:dyDescent="0.25">
      <c r="A51" s="62">
        <v>560079</v>
      </c>
      <c r="B51" s="63" t="s">
        <v>101</v>
      </c>
      <c r="C51" s="64">
        <v>5</v>
      </c>
      <c r="D51" s="65">
        <v>5</v>
      </c>
      <c r="E51" s="65">
        <v>5</v>
      </c>
      <c r="F51" s="65">
        <v>0.96</v>
      </c>
      <c r="G51" s="65">
        <v>2.33</v>
      </c>
      <c r="H51" s="65">
        <v>1.75</v>
      </c>
      <c r="I51" s="65"/>
      <c r="J51" s="65">
        <v>1.47</v>
      </c>
      <c r="K51" s="66">
        <v>21.51</v>
      </c>
      <c r="L51" s="67">
        <v>24.44</v>
      </c>
      <c r="M51" s="65">
        <v>88.02</v>
      </c>
      <c r="N51" s="68"/>
      <c r="O51" s="69"/>
    </row>
    <row r="52" spans="1:15" x14ac:dyDescent="0.25">
      <c r="A52" s="62">
        <v>560080</v>
      </c>
      <c r="B52" s="63" t="s">
        <v>103</v>
      </c>
      <c r="C52" s="64">
        <v>2.8</v>
      </c>
      <c r="D52" s="65">
        <v>4.8899999999999997</v>
      </c>
      <c r="E52" s="65">
        <v>5</v>
      </c>
      <c r="F52" s="65">
        <v>0.14000000000000001</v>
      </c>
      <c r="G52" s="65">
        <v>2.5</v>
      </c>
      <c r="H52" s="65">
        <v>1.59</v>
      </c>
      <c r="I52" s="65"/>
      <c r="J52" s="65">
        <v>0.72</v>
      </c>
      <c r="K52" s="66">
        <v>17.64</v>
      </c>
      <c r="L52" s="67">
        <v>24.43</v>
      </c>
      <c r="M52" s="65">
        <v>72.23</v>
      </c>
      <c r="N52" s="68"/>
      <c r="O52" s="69"/>
    </row>
    <row r="53" spans="1:15" x14ac:dyDescent="0.25">
      <c r="A53" s="62">
        <v>560081</v>
      </c>
      <c r="B53" s="63" t="s">
        <v>105</v>
      </c>
      <c r="C53" s="64">
        <v>3.59</v>
      </c>
      <c r="D53" s="65">
        <v>5</v>
      </c>
      <c r="E53" s="65">
        <v>5</v>
      </c>
      <c r="F53" s="65">
        <v>0.37</v>
      </c>
      <c r="G53" s="65">
        <v>2.5</v>
      </c>
      <c r="H53" s="65">
        <v>2.38</v>
      </c>
      <c r="I53" s="65"/>
      <c r="J53" s="65">
        <v>0.91</v>
      </c>
      <c r="K53" s="66">
        <v>19.739999999999998</v>
      </c>
      <c r="L53" s="67">
        <v>24.36</v>
      </c>
      <c r="M53" s="65">
        <v>81.05</v>
      </c>
      <c r="N53" s="68"/>
      <c r="O53" s="69"/>
    </row>
    <row r="54" spans="1:15" x14ac:dyDescent="0.25">
      <c r="A54" s="62">
        <v>560082</v>
      </c>
      <c r="B54" s="63" t="s">
        <v>107</v>
      </c>
      <c r="C54" s="64">
        <v>4.0999999999999996</v>
      </c>
      <c r="D54" s="65">
        <v>5</v>
      </c>
      <c r="E54" s="65">
        <v>5</v>
      </c>
      <c r="F54" s="65">
        <v>0.36</v>
      </c>
      <c r="G54" s="65">
        <v>2.5</v>
      </c>
      <c r="H54" s="65">
        <v>1.72</v>
      </c>
      <c r="I54" s="65"/>
      <c r="J54" s="65">
        <v>0.66</v>
      </c>
      <c r="K54" s="66">
        <v>19.350000000000001</v>
      </c>
      <c r="L54" s="67">
        <v>24.5</v>
      </c>
      <c r="M54" s="65">
        <v>78.98</v>
      </c>
      <c r="N54" s="68"/>
      <c r="O54" s="69"/>
    </row>
    <row r="55" spans="1:15" x14ac:dyDescent="0.25">
      <c r="A55" s="62">
        <v>560083</v>
      </c>
      <c r="B55" s="63" t="s">
        <v>109</v>
      </c>
      <c r="C55" s="64">
        <v>4.41</v>
      </c>
      <c r="D55" s="65">
        <v>4.8</v>
      </c>
      <c r="E55" s="65">
        <v>5</v>
      </c>
      <c r="F55" s="65">
        <v>0.19</v>
      </c>
      <c r="G55" s="65">
        <v>2.5</v>
      </c>
      <c r="H55" s="65">
        <v>1.55</v>
      </c>
      <c r="I55" s="65"/>
      <c r="J55" s="65">
        <v>0.8</v>
      </c>
      <c r="K55" s="66">
        <v>19.23</v>
      </c>
      <c r="L55" s="67">
        <v>24.52</v>
      </c>
      <c r="M55" s="65">
        <v>78.44</v>
      </c>
      <c r="N55" s="68"/>
      <c r="O55" s="69"/>
    </row>
    <row r="56" spans="1:15" x14ac:dyDescent="0.25">
      <c r="A56" s="62">
        <v>560084</v>
      </c>
      <c r="B56" s="63" t="s">
        <v>111</v>
      </c>
      <c r="C56" s="64">
        <v>2.71</v>
      </c>
      <c r="D56" s="65">
        <v>3.26</v>
      </c>
      <c r="E56" s="65">
        <v>3.47</v>
      </c>
      <c r="F56" s="65">
        <v>0</v>
      </c>
      <c r="G56" s="65">
        <v>2.42</v>
      </c>
      <c r="H56" s="65">
        <v>2.48</v>
      </c>
      <c r="I56" s="65"/>
      <c r="J56" s="65">
        <v>0.75</v>
      </c>
      <c r="K56" s="66">
        <v>15.08</v>
      </c>
      <c r="L56" s="67">
        <v>24.39</v>
      </c>
      <c r="M56" s="65">
        <v>61.83</v>
      </c>
      <c r="N56" s="68"/>
      <c r="O56" s="69"/>
    </row>
    <row r="57" spans="1:15" ht="26.25" x14ac:dyDescent="0.25">
      <c r="A57" s="62">
        <v>560085</v>
      </c>
      <c r="B57" s="63" t="s">
        <v>113</v>
      </c>
      <c r="C57" s="64">
        <v>2.06</v>
      </c>
      <c r="D57" s="65">
        <v>5</v>
      </c>
      <c r="E57" s="65">
        <v>5</v>
      </c>
      <c r="F57" s="65">
        <v>0.64</v>
      </c>
      <c r="G57" s="65">
        <v>2.5</v>
      </c>
      <c r="H57" s="65">
        <v>2.5</v>
      </c>
      <c r="I57" s="65"/>
      <c r="J57" s="65">
        <v>0</v>
      </c>
      <c r="K57" s="66">
        <v>17.7</v>
      </c>
      <c r="L57" s="67">
        <v>24.91</v>
      </c>
      <c r="M57" s="65">
        <v>71.05</v>
      </c>
      <c r="N57" s="68"/>
      <c r="O57" s="69"/>
    </row>
    <row r="58" spans="1:15" ht="26.25" x14ac:dyDescent="0.25">
      <c r="A58" s="62">
        <v>560086</v>
      </c>
      <c r="B58" s="63" t="s">
        <v>115</v>
      </c>
      <c r="C58" s="64">
        <v>4.99</v>
      </c>
      <c r="D58" s="65">
        <v>5</v>
      </c>
      <c r="E58" s="65">
        <v>5</v>
      </c>
      <c r="F58" s="65">
        <v>0.94</v>
      </c>
      <c r="G58" s="65">
        <v>2.5</v>
      </c>
      <c r="H58" s="65">
        <v>1.98</v>
      </c>
      <c r="I58" s="65"/>
      <c r="J58" s="65">
        <v>0.51</v>
      </c>
      <c r="K58" s="66">
        <v>20.92</v>
      </c>
      <c r="L58" s="67">
        <v>24.93</v>
      </c>
      <c r="M58" s="65">
        <v>83.92</v>
      </c>
      <c r="N58" s="68"/>
      <c r="O58" s="69"/>
    </row>
    <row r="59" spans="1:15" x14ac:dyDescent="0.25">
      <c r="A59" s="62">
        <v>560087</v>
      </c>
      <c r="B59" s="63" t="s">
        <v>117</v>
      </c>
      <c r="C59" s="64">
        <v>4.09</v>
      </c>
      <c r="D59" s="65">
        <v>1.38</v>
      </c>
      <c r="E59" s="65">
        <v>4.03</v>
      </c>
      <c r="F59" s="65">
        <v>1.04</v>
      </c>
      <c r="G59" s="65">
        <v>2.0699999999999998</v>
      </c>
      <c r="H59" s="65">
        <v>2.5</v>
      </c>
      <c r="I59" s="65"/>
      <c r="J59" s="65">
        <v>1.26</v>
      </c>
      <c r="K59" s="66">
        <v>16.38</v>
      </c>
      <c r="L59" s="67">
        <v>25</v>
      </c>
      <c r="M59" s="65">
        <v>65.510000000000005</v>
      </c>
      <c r="N59" s="68"/>
      <c r="O59" s="69"/>
    </row>
    <row r="60" spans="1:15" ht="26.25" x14ac:dyDescent="0.25">
      <c r="A60" s="62">
        <v>560088</v>
      </c>
      <c r="B60" s="63" t="s">
        <v>119</v>
      </c>
      <c r="C60" s="64">
        <v>2.84</v>
      </c>
      <c r="D60" s="65">
        <v>5</v>
      </c>
      <c r="E60" s="65">
        <v>5</v>
      </c>
      <c r="F60" s="65">
        <v>0.37</v>
      </c>
      <c r="G60" s="65">
        <v>2.5</v>
      </c>
      <c r="H60" s="65">
        <v>2.5</v>
      </c>
      <c r="I60" s="65"/>
      <c r="J60" s="65">
        <v>0.9</v>
      </c>
      <c r="K60" s="66">
        <v>19.11</v>
      </c>
      <c r="L60" s="67">
        <v>25</v>
      </c>
      <c r="M60" s="65">
        <v>76.45</v>
      </c>
      <c r="N60" s="68"/>
      <c r="O60" s="69"/>
    </row>
    <row r="61" spans="1:15" ht="26.25" x14ac:dyDescent="0.25">
      <c r="A61" s="62">
        <v>560089</v>
      </c>
      <c r="B61" s="63" t="s">
        <v>121</v>
      </c>
      <c r="C61" s="64">
        <v>5</v>
      </c>
      <c r="D61" s="65">
        <v>2.73</v>
      </c>
      <c r="E61" s="65">
        <v>5</v>
      </c>
      <c r="F61" s="65">
        <v>1.2</v>
      </c>
      <c r="G61" s="65">
        <v>1.1200000000000001</v>
      </c>
      <c r="H61" s="65">
        <v>2.5</v>
      </c>
      <c r="I61" s="65"/>
      <c r="J61" s="65">
        <v>0.86</v>
      </c>
      <c r="K61" s="66">
        <v>18.41</v>
      </c>
      <c r="L61" s="67">
        <v>25</v>
      </c>
      <c r="M61" s="65">
        <v>73.64</v>
      </c>
      <c r="N61" s="68"/>
      <c r="O61" s="69"/>
    </row>
    <row r="62" spans="1:15" ht="26.25" x14ac:dyDescent="0.25">
      <c r="A62" s="62">
        <v>560096</v>
      </c>
      <c r="B62" s="63" t="s">
        <v>123</v>
      </c>
      <c r="C62" s="64">
        <v>0.06</v>
      </c>
      <c r="D62" s="65">
        <v>3.65</v>
      </c>
      <c r="E62" s="65">
        <v>0</v>
      </c>
      <c r="F62" s="65">
        <v>0.78</v>
      </c>
      <c r="G62" s="65">
        <v>2.5</v>
      </c>
      <c r="H62" s="65">
        <v>2.5</v>
      </c>
      <c r="I62" s="65"/>
      <c r="J62" s="65">
        <v>0</v>
      </c>
      <c r="K62" s="66">
        <v>9.48</v>
      </c>
      <c r="L62" s="67">
        <v>25</v>
      </c>
      <c r="M62" s="65">
        <v>37.93</v>
      </c>
      <c r="N62" s="68"/>
      <c r="O62" s="69"/>
    </row>
    <row r="63" spans="1:15" ht="26.25" x14ac:dyDescent="0.25">
      <c r="A63" s="62">
        <v>560098</v>
      </c>
      <c r="B63" s="63" t="s">
        <v>125</v>
      </c>
      <c r="C63" s="64">
        <v>0.32</v>
      </c>
      <c r="D63" s="65">
        <v>5</v>
      </c>
      <c r="E63" s="65">
        <v>2.29</v>
      </c>
      <c r="F63" s="65">
        <v>0.48</v>
      </c>
      <c r="G63" s="65">
        <v>2.5</v>
      </c>
      <c r="H63" s="65">
        <v>2.5</v>
      </c>
      <c r="I63" s="65"/>
      <c r="J63" s="65">
        <v>0.21</v>
      </c>
      <c r="K63" s="66">
        <v>13.3</v>
      </c>
      <c r="L63" s="67">
        <v>25</v>
      </c>
      <c r="M63" s="65">
        <v>53.19</v>
      </c>
      <c r="N63" s="68"/>
      <c r="O63" s="69"/>
    </row>
    <row r="64" spans="1:15" s="72" customFormat="1" ht="26.25" x14ac:dyDescent="0.25">
      <c r="A64" s="62">
        <v>560099</v>
      </c>
      <c r="B64" s="63" t="s">
        <v>127</v>
      </c>
      <c r="C64" s="64">
        <v>0.02</v>
      </c>
      <c r="D64" s="65">
        <v>1.9</v>
      </c>
      <c r="E64" s="65">
        <v>0</v>
      </c>
      <c r="F64" s="65">
        <v>0.87</v>
      </c>
      <c r="G64" s="65">
        <v>2.5</v>
      </c>
      <c r="H64" s="65">
        <v>2.4500000000000002</v>
      </c>
      <c r="I64" s="65"/>
      <c r="J64" s="65">
        <v>0</v>
      </c>
      <c r="K64" s="66">
        <v>7.74</v>
      </c>
      <c r="L64" s="67">
        <v>24.92</v>
      </c>
      <c r="M64" s="65">
        <v>31.07</v>
      </c>
      <c r="N64" s="70"/>
      <c r="O64" s="71"/>
    </row>
    <row r="65" spans="1:15" s="72" customFormat="1" x14ac:dyDescent="0.25">
      <c r="A65" s="62">
        <v>560205</v>
      </c>
      <c r="B65" s="63" t="s">
        <v>129</v>
      </c>
      <c r="C65" s="64">
        <v>3.45</v>
      </c>
      <c r="D65" s="65">
        <v>0</v>
      </c>
      <c r="E65" s="65">
        <v>2.4700000000000002</v>
      </c>
      <c r="F65" s="65">
        <v>1.97</v>
      </c>
      <c r="G65" s="65">
        <v>2.5</v>
      </c>
      <c r="H65" s="65">
        <v>1.0900000000000001</v>
      </c>
      <c r="I65" s="65"/>
      <c r="J65" s="65">
        <v>0</v>
      </c>
      <c r="K65" s="66">
        <v>11.48</v>
      </c>
      <c r="L65" s="67">
        <v>23.59</v>
      </c>
      <c r="M65" s="65">
        <v>48.66</v>
      </c>
      <c r="N65" s="70"/>
      <c r="O65" s="71"/>
    </row>
    <row r="66" spans="1:15" ht="39" x14ac:dyDescent="0.25">
      <c r="A66" s="62">
        <v>560206</v>
      </c>
      <c r="B66" s="63" t="s">
        <v>131</v>
      </c>
      <c r="C66" s="64">
        <v>4.25</v>
      </c>
      <c r="D66" s="65">
        <v>3.26</v>
      </c>
      <c r="E66" s="65">
        <v>5</v>
      </c>
      <c r="F66" s="65">
        <v>1.1599999999999999</v>
      </c>
      <c r="G66" s="65">
        <v>2.5</v>
      </c>
      <c r="H66" s="65">
        <v>2.5</v>
      </c>
      <c r="I66" s="65"/>
      <c r="J66" s="65">
        <v>1.95</v>
      </c>
      <c r="K66" s="66">
        <v>20.63</v>
      </c>
      <c r="L66" s="67">
        <v>25</v>
      </c>
      <c r="M66" s="65">
        <v>82.51</v>
      </c>
      <c r="N66" s="68"/>
      <c r="O66" s="69"/>
    </row>
    <row r="67" spans="1:15" ht="39" x14ac:dyDescent="0.25">
      <c r="A67" s="73">
        <v>560214</v>
      </c>
      <c r="B67" s="63" t="s">
        <v>133</v>
      </c>
      <c r="C67" s="64">
        <v>1.22</v>
      </c>
      <c r="D67" s="65">
        <v>3.93</v>
      </c>
      <c r="E67" s="65">
        <v>5</v>
      </c>
      <c r="F67" s="65">
        <v>0.56000000000000005</v>
      </c>
      <c r="G67" s="65">
        <v>2.5</v>
      </c>
      <c r="H67" s="65">
        <v>2.5</v>
      </c>
      <c r="I67" s="65"/>
      <c r="J67" s="65">
        <v>0.74</v>
      </c>
      <c r="K67" s="66">
        <v>16.440000000000001</v>
      </c>
      <c r="L67" s="67">
        <v>24.39</v>
      </c>
      <c r="M67" s="65">
        <v>67.41</v>
      </c>
      <c r="N67" s="68"/>
      <c r="O67" s="69"/>
    </row>
  </sheetData>
  <mergeCells count="6">
    <mergeCell ref="K1:M1"/>
    <mergeCell ref="A2:M2"/>
    <mergeCell ref="A4:A6"/>
    <mergeCell ref="K4:K6"/>
    <mergeCell ref="L4:L6"/>
    <mergeCell ref="M4:M6"/>
  </mergeCells>
  <pageMargins left="0.7" right="0.7" top="0.75" bottom="0.75" header="0.3" footer="0.3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view="pageBreakPreview" zoomScale="142" zoomScaleNormal="100" zoomScaleSheetLayoutView="142" workbookViewId="0">
      <pane xSplit="2" ySplit="5" topLeftCell="C8" activePane="bottomRight" state="frozen"/>
      <selection pane="topRight" activeCell="C1" sqref="C1"/>
      <selection pane="bottomLeft" activeCell="A6" sqref="A6"/>
      <selection pane="bottomRight" activeCell="C8" sqref="C8"/>
    </sheetView>
  </sheetViews>
  <sheetFormatPr defaultColWidth="9.140625" defaultRowHeight="15" x14ac:dyDescent="0.25"/>
  <cols>
    <col min="1" max="1" width="10.85546875" style="1" customWidth="1"/>
    <col min="2" max="2" width="39" style="57" customWidth="1"/>
    <col min="3" max="3" width="17" customWidth="1"/>
    <col min="4" max="4" width="18" customWidth="1"/>
    <col min="5" max="5" width="15" customWidth="1"/>
    <col min="6" max="6" width="13.28515625" customWidth="1"/>
    <col min="7" max="7" width="14.85546875" customWidth="1"/>
  </cols>
  <sheetData>
    <row r="1" spans="1:9" ht="40.5" customHeight="1" x14ac:dyDescent="0.25">
      <c r="A1" s="18"/>
      <c r="B1" s="74"/>
      <c r="C1" s="19"/>
      <c r="E1" s="406" t="s">
        <v>254</v>
      </c>
      <c r="F1" s="406"/>
      <c r="G1" s="406"/>
      <c r="H1" s="441"/>
      <c r="I1" s="441"/>
    </row>
    <row r="2" spans="1:9" ht="49.5" customHeight="1" x14ac:dyDescent="0.25">
      <c r="A2" s="435" t="s">
        <v>199</v>
      </c>
      <c r="B2" s="435"/>
      <c r="C2" s="435"/>
      <c r="D2" s="435"/>
      <c r="E2" s="435"/>
      <c r="F2" s="435"/>
      <c r="G2" s="435"/>
    </row>
    <row r="3" spans="1:9" ht="33" customHeight="1" x14ac:dyDescent="0.25">
      <c r="A3" s="435"/>
      <c r="B3" s="435"/>
      <c r="C3" s="435"/>
      <c r="D3" s="435"/>
      <c r="E3" s="435"/>
      <c r="F3" s="435"/>
      <c r="G3" s="435"/>
    </row>
    <row r="4" spans="1:9" ht="14.25" customHeight="1" x14ac:dyDescent="0.25">
      <c r="A4" s="442"/>
      <c r="B4" s="442"/>
      <c r="C4" s="442"/>
      <c r="D4" s="442"/>
      <c r="E4" s="442"/>
      <c r="F4" s="442"/>
      <c r="G4" s="442"/>
    </row>
    <row r="5" spans="1:9" ht="77.25" customHeight="1" x14ac:dyDescent="0.25">
      <c r="A5" s="53" t="s">
        <v>1</v>
      </c>
      <c r="B5" s="114" t="s">
        <v>153</v>
      </c>
      <c r="C5" s="54" t="s">
        <v>200</v>
      </c>
      <c r="D5" s="54" t="s">
        <v>201</v>
      </c>
      <c r="E5" s="54" t="s">
        <v>202</v>
      </c>
      <c r="F5" s="54" t="s">
        <v>203</v>
      </c>
      <c r="G5" s="54" t="s">
        <v>204</v>
      </c>
    </row>
    <row r="6" spans="1:9" x14ac:dyDescent="0.25">
      <c r="A6" s="35"/>
      <c r="B6" s="36"/>
      <c r="C6" s="46"/>
      <c r="D6" s="46"/>
      <c r="E6" s="46"/>
      <c r="F6" s="46"/>
      <c r="G6" s="46"/>
    </row>
    <row r="7" spans="1:9" x14ac:dyDescent="0.25">
      <c r="A7" s="35">
        <v>560002</v>
      </c>
      <c r="B7" s="36" t="s">
        <v>13</v>
      </c>
      <c r="C7" s="46">
        <v>0</v>
      </c>
      <c r="D7" s="46">
        <v>17654</v>
      </c>
      <c r="E7" s="46">
        <v>17654</v>
      </c>
      <c r="F7" s="46">
        <v>0</v>
      </c>
      <c r="G7" s="46">
        <v>1</v>
      </c>
    </row>
    <row r="8" spans="1:9" ht="30" x14ac:dyDescent="0.25">
      <c r="A8" s="35">
        <v>560014</v>
      </c>
      <c r="B8" s="36" t="s">
        <v>15</v>
      </c>
      <c r="C8" s="46">
        <v>164</v>
      </c>
      <c r="D8" s="46">
        <v>5168</v>
      </c>
      <c r="E8" s="46">
        <v>5332</v>
      </c>
      <c r="F8" s="46">
        <v>3.1E-2</v>
      </c>
      <c r="G8" s="46">
        <v>0.96899999999999997</v>
      </c>
    </row>
    <row r="9" spans="1:9" x14ac:dyDescent="0.25">
      <c r="A9" s="35">
        <v>560017</v>
      </c>
      <c r="B9" s="36" t="s">
        <v>17</v>
      </c>
      <c r="C9" s="46">
        <v>1</v>
      </c>
      <c r="D9" s="46">
        <v>79343</v>
      </c>
      <c r="E9" s="46">
        <v>79344</v>
      </c>
      <c r="F9" s="46">
        <v>0</v>
      </c>
      <c r="G9" s="46">
        <v>1</v>
      </c>
    </row>
    <row r="10" spans="1:9" x14ac:dyDescent="0.25">
      <c r="A10" s="35">
        <v>560019</v>
      </c>
      <c r="B10" s="36" t="s">
        <v>19</v>
      </c>
      <c r="C10" s="46">
        <v>3434</v>
      </c>
      <c r="D10" s="46">
        <v>88514</v>
      </c>
      <c r="E10" s="46">
        <v>91948</v>
      </c>
      <c r="F10" s="46">
        <v>3.6999999999999998E-2</v>
      </c>
      <c r="G10" s="46">
        <v>0.96299999999999997</v>
      </c>
    </row>
    <row r="11" spans="1:9" x14ac:dyDescent="0.25">
      <c r="A11" s="35">
        <v>560021</v>
      </c>
      <c r="B11" s="36" t="s">
        <v>21</v>
      </c>
      <c r="C11" s="46">
        <v>39651</v>
      </c>
      <c r="D11" s="46">
        <v>56375</v>
      </c>
      <c r="E11" s="46">
        <v>96026</v>
      </c>
      <c r="F11" s="46">
        <v>0.41299999999999998</v>
      </c>
      <c r="G11" s="46">
        <v>0.58699999999999997</v>
      </c>
    </row>
    <row r="12" spans="1:9" x14ac:dyDescent="0.25">
      <c r="A12" s="35">
        <v>560022</v>
      </c>
      <c r="B12" s="36" t="s">
        <v>23</v>
      </c>
      <c r="C12" s="46">
        <v>23651</v>
      </c>
      <c r="D12" s="46">
        <v>67471</v>
      </c>
      <c r="E12" s="46">
        <v>91122</v>
      </c>
      <c r="F12" s="46">
        <v>0.26</v>
      </c>
      <c r="G12" s="46">
        <v>0.74</v>
      </c>
    </row>
    <row r="13" spans="1:9" x14ac:dyDescent="0.25">
      <c r="A13" s="35">
        <v>560024</v>
      </c>
      <c r="B13" s="36" t="s">
        <v>25</v>
      </c>
      <c r="C13" s="46">
        <v>52133</v>
      </c>
      <c r="D13" s="46">
        <v>2157</v>
      </c>
      <c r="E13" s="46">
        <v>54290</v>
      </c>
      <c r="F13" s="46">
        <v>0.96</v>
      </c>
      <c r="G13" s="46">
        <v>0.04</v>
      </c>
    </row>
    <row r="14" spans="1:9" x14ac:dyDescent="0.25">
      <c r="A14" s="35">
        <v>560026</v>
      </c>
      <c r="B14" s="36" t="s">
        <v>27</v>
      </c>
      <c r="C14" s="46">
        <v>20548</v>
      </c>
      <c r="D14" s="46">
        <v>101753</v>
      </c>
      <c r="E14" s="46">
        <v>122301</v>
      </c>
      <c r="F14" s="46">
        <v>0.16800000000000001</v>
      </c>
      <c r="G14" s="46">
        <v>0.83199999999999996</v>
      </c>
    </row>
    <row r="15" spans="1:9" x14ac:dyDescent="0.25">
      <c r="A15" s="35">
        <v>560032</v>
      </c>
      <c r="B15" s="36" t="s">
        <v>29</v>
      </c>
      <c r="C15" s="46">
        <v>0</v>
      </c>
      <c r="D15" s="46">
        <v>20151</v>
      </c>
      <c r="E15" s="46">
        <v>20151</v>
      </c>
      <c r="F15" s="46">
        <v>0</v>
      </c>
      <c r="G15" s="46">
        <v>1</v>
      </c>
    </row>
    <row r="16" spans="1:9" x14ac:dyDescent="0.25">
      <c r="A16" s="35">
        <v>560033</v>
      </c>
      <c r="B16" s="36" t="s">
        <v>31</v>
      </c>
      <c r="C16" s="46">
        <v>0</v>
      </c>
      <c r="D16" s="46">
        <v>43117</v>
      </c>
      <c r="E16" s="46">
        <v>43117</v>
      </c>
      <c r="F16" s="46">
        <v>0</v>
      </c>
      <c r="G16" s="46">
        <v>1</v>
      </c>
    </row>
    <row r="17" spans="1:7" x14ac:dyDescent="0.25">
      <c r="A17" s="35">
        <v>560034</v>
      </c>
      <c r="B17" s="36" t="s">
        <v>33</v>
      </c>
      <c r="C17" s="46">
        <v>4</v>
      </c>
      <c r="D17" s="46">
        <v>37720</v>
      </c>
      <c r="E17" s="46">
        <v>37724</v>
      </c>
      <c r="F17" s="46">
        <v>0</v>
      </c>
      <c r="G17" s="46">
        <v>1</v>
      </c>
    </row>
    <row r="18" spans="1:7" x14ac:dyDescent="0.25">
      <c r="A18" s="35">
        <v>560035</v>
      </c>
      <c r="B18" s="36" t="s">
        <v>35</v>
      </c>
      <c r="C18" s="46">
        <v>32855</v>
      </c>
      <c r="D18" s="46">
        <v>1805</v>
      </c>
      <c r="E18" s="46">
        <v>34660</v>
      </c>
      <c r="F18" s="46">
        <v>0.94799999999999995</v>
      </c>
      <c r="G18" s="46">
        <v>5.1999999999999998E-2</v>
      </c>
    </row>
    <row r="19" spans="1:7" x14ac:dyDescent="0.25">
      <c r="A19" s="35">
        <v>560036</v>
      </c>
      <c r="B19" s="36" t="s">
        <v>37</v>
      </c>
      <c r="C19" s="46">
        <v>10463</v>
      </c>
      <c r="D19" s="46">
        <v>45681</v>
      </c>
      <c r="E19" s="46">
        <v>56144</v>
      </c>
      <c r="F19" s="46">
        <v>0.186</v>
      </c>
      <c r="G19" s="46">
        <v>0.81399999999999995</v>
      </c>
    </row>
    <row r="20" spans="1:7" x14ac:dyDescent="0.25">
      <c r="A20" s="35">
        <v>560041</v>
      </c>
      <c r="B20" s="36" t="s">
        <v>39</v>
      </c>
      <c r="C20" s="46">
        <v>19484</v>
      </c>
      <c r="D20" s="46">
        <v>420</v>
      </c>
      <c r="E20" s="46">
        <v>19904</v>
      </c>
      <c r="F20" s="46">
        <v>0.97899999999999998</v>
      </c>
      <c r="G20" s="46">
        <v>2.1000000000000001E-2</v>
      </c>
    </row>
    <row r="21" spans="1:7" x14ac:dyDescent="0.25">
      <c r="A21" s="35">
        <v>560043</v>
      </c>
      <c r="B21" s="36" t="s">
        <v>41</v>
      </c>
      <c r="C21" s="46">
        <v>5151</v>
      </c>
      <c r="D21" s="46">
        <v>20673</v>
      </c>
      <c r="E21" s="46">
        <v>25824</v>
      </c>
      <c r="F21" s="46">
        <v>0.19900000000000001</v>
      </c>
      <c r="G21" s="46">
        <v>0.80100000000000005</v>
      </c>
    </row>
    <row r="22" spans="1:7" x14ac:dyDescent="0.25">
      <c r="A22" s="35">
        <v>560045</v>
      </c>
      <c r="B22" s="36" t="s">
        <v>43</v>
      </c>
      <c r="C22" s="46">
        <v>6019</v>
      </c>
      <c r="D22" s="46">
        <v>20396</v>
      </c>
      <c r="E22" s="46">
        <v>26415</v>
      </c>
      <c r="F22" s="46">
        <v>0.22800000000000001</v>
      </c>
      <c r="G22" s="46">
        <v>0.77200000000000002</v>
      </c>
    </row>
    <row r="23" spans="1:7" x14ac:dyDescent="0.25">
      <c r="A23" s="35">
        <v>560047</v>
      </c>
      <c r="B23" s="36" t="s">
        <v>45</v>
      </c>
      <c r="C23" s="46">
        <v>8267</v>
      </c>
      <c r="D23" s="46">
        <v>29133</v>
      </c>
      <c r="E23" s="46">
        <v>37400</v>
      </c>
      <c r="F23" s="46">
        <v>0.221</v>
      </c>
      <c r="G23" s="46">
        <v>0.77900000000000003</v>
      </c>
    </row>
    <row r="24" spans="1:7" x14ac:dyDescent="0.25">
      <c r="A24" s="35">
        <v>560052</v>
      </c>
      <c r="B24" s="36" t="s">
        <v>47</v>
      </c>
      <c r="C24" s="46">
        <v>5382</v>
      </c>
      <c r="D24" s="46">
        <v>17275</v>
      </c>
      <c r="E24" s="46">
        <v>22657</v>
      </c>
      <c r="F24" s="46">
        <v>0.23799999999999999</v>
      </c>
      <c r="G24" s="46">
        <v>0.76200000000000001</v>
      </c>
    </row>
    <row r="25" spans="1:7" x14ac:dyDescent="0.25">
      <c r="A25" s="35">
        <v>560053</v>
      </c>
      <c r="B25" s="36" t="s">
        <v>49</v>
      </c>
      <c r="C25" s="46">
        <v>4301</v>
      </c>
      <c r="D25" s="46">
        <v>15506</v>
      </c>
      <c r="E25" s="46">
        <v>19807</v>
      </c>
      <c r="F25" s="46">
        <v>0.217</v>
      </c>
      <c r="G25" s="46">
        <v>0.78300000000000003</v>
      </c>
    </row>
    <row r="26" spans="1:7" x14ac:dyDescent="0.25">
      <c r="A26" s="35">
        <v>560054</v>
      </c>
      <c r="B26" s="36" t="s">
        <v>51</v>
      </c>
      <c r="C26" s="46">
        <v>5320</v>
      </c>
      <c r="D26" s="46">
        <v>15700</v>
      </c>
      <c r="E26" s="46">
        <v>21020</v>
      </c>
      <c r="F26" s="46">
        <v>0.253</v>
      </c>
      <c r="G26" s="46">
        <v>0.747</v>
      </c>
    </row>
    <row r="27" spans="1:7" x14ac:dyDescent="0.25">
      <c r="A27" s="35">
        <v>560055</v>
      </c>
      <c r="B27" s="36" t="s">
        <v>53</v>
      </c>
      <c r="C27" s="46">
        <v>2696</v>
      </c>
      <c r="D27" s="46">
        <v>10833</v>
      </c>
      <c r="E27" s="46">
        <v>13529</v>
      </c>
      <c r="F27" s="46">
        <v>0.19900000000000001</v>
      </c>
      <c r="G27" s="46">
        <v>0.80100000000000005</v>
      </c>
    </row>
    <row r="28" spans="1:7" x14ac:dyDescent="0.25">
      <c r="A28" s="35">
        <v>560056</v>
      </c>
      <c r="B28" s="36" t="s">
        <v>55</v>
      </c>
      <c r="C28" s="46">
        <v>3381</v>
      </c>
      <c r="D28" s="46">
        <v>15142</v>
      </c>
      <c r="E28" s="46">
        <v>18523</v>
      </c>
      <c r="F28" s="46">
        <v>0.183</v>
      </c>
      <c r="G28" s="46">
        <v>0.81699999999999995</v>
      </c>
    </row>
    <row r="29" spans="1:7" x14ac:dyDescent="0.25">
      <c r="A29" s="35">
        <v>560057</v>
      </c>
      <c r="B29" s="36" t="s">
        <v>57</v>
      </c>
      <c r="C29" s="46">
        <v>3273</v>
      </c>
      <c r="D29" s="46">
        <v>12299</v>
      </c>
      <c r="E29" s="46">
        <v>15572</v>
      </c>
      <c r="F29" s="46">
        <v>0.21</v>
      </c>
      <c r="G29" s="46">
        <v>0.79</v>
      </c>
    </row>
    <row r="30" spans="1:7" x14ac:dyDescent="0.25">
      <c r="A30" s="35">
        <v>560058</v>
      </c>
      <c r="B30" s="36" t="s">
        <v>59</v>
      </c>
      <c r="C30" s="46">
        <v>9985</v>
      </c>
      <c r="D30" s="46">
        <v>35026</v>
      </c>
      <c r="E30" s="46">
        <v>45011</v>
      </c>
      <c r="F30" s="46">
        <v>0.222</v>
      </c>
      <c r="G30" s="46">
        <v>0.77800000000000002</v>
      </c>
    </row>
    <row r="31" spans="1:7" x14ac:dyDescent="0.25">
      <c r="A31" s="35">
        <v>560059</v>
      </c>
      <c r="B31" s="36" t="s">
        <v>61</v>
      </c>
      <c r="C31" s="46">
        <v>2648</v>
      </c>
      <c r="D31" s="46">
        <v>10749</v>
      </c>
      <c r="E31" s="46">
        <v>13397</v>
      </c>
      <c r="F31" s="46">
        <v>0.19800000000000001</v>
      </c>
      <c r="G31" s="46">
        <v>0.80200000000000005</v>
      </c>
    </row>
    <row r="32" spans="1:7" x14ac:dyDescent="0.25">
      <c r="A32" s="35">
        <v>560060</v>
      </c>
      <c r="B32" s="36" t="s">
        <v>63</v>
      </c>
      <c r="C32" s="46">
        <v>3254</v>
      </c>
      <c r="D32" s="46">
        <v>11767</v>
      </c>
      <c r="E32" s="46">
        <v>15021</v>
      </c>
      <c r="F32" s="46">
        <v>0.217</v>
      </c>
      <c r="G32" s="46">
        <v>0.78300000000000003</v>
      </c>
    </row>
    <row r="33" spans="1:7" x14ac:dyDescent="0.25">
      <c r="A33" s="35">
        <v>560061</v>
      </c>
      <c r="B33" s="36" t="s">
        <v>65</v>
      </c>
      <c r="C33" s="46">
        <v>5306</v>
      </c>
      <c r="D33" s="46">
        <v>17944</v>
      </c>
      <c r="E33" s="46">
        <v>23250</v>
      </c>
      <c r="F33" s="46">
        <v>0.22800000000000001</v>
      </c>
      <c r="G33" s="46">
        <v>0.77200000000000002</v>
      </c>
    </row>
    <row r="34" spans="1:7" x14ac:dyDescent="0.25">
      <c r="A34" s="35">
        <v>560062</v>
      </c>
      <c r="B34" s="36" t="s">
        <v>67</v>
      </c>
      <c r="C34" s="46">
        <v>3375</v>
      </c>
      <c r="D34" s="46">
        <v>12724</v>
      </c>
      <c r="E34" s="46">
        <v>16099</v>
      </c>
      <c r="F34" s="46">
        <v>0.21</v>
      </c>
      <c r="G34" s="46">
        <v>0.79</v>
      </c>
    </row>
    <row r="35" spans="1:7" x14ac:dyDescent="0.25">
      <c r="A35" s="35">
        <v>560063</v>
      </c>
      <c r="B35" s="36" t="s">
        <v>69</v>
      </c>
      <c r="C35" s="46">
        <v>4039</v>
      </c>
      <c r="D35" s="46">
        <v>13900</v>
      </c>
      <c r="E35" s="46">
        <v>17939</v>
      </c>
      <c r="F35" s="46">
        <v>0.22500000000000001</v>
      </c>
      <c r="G35" s="46">
        <v>0.77500000000000002</v>
      </c>
    </row>
    <row r="36" spans="1:7" x14ac:dyDescent="0.25">
      <c r="A36" s="35">
        <v>560064</v>
      </c>
      <c r="B36" s="36" t="s">
        <v>71</v>
      </c>
      <c r="C36" s="46">
        <v>8716</v>
      </c>
      <c r="D36" s="46">
        <v>30501</v>
      </c>
      <c r="E36" s="46">
        <v>39217</v>
      </c>
      <c r="F36" s="46">
        <v>0.222</v>
      </c>
      <c r="G36" s="46">
        <v>0.77800000000000002</v>
      </c>
    </row>
    <row r="37" spans="1:7" x14ac:dyDescent="0.25">
      <c r="A37" s="35">
        <v>560065</v>
      </c>
      <c r="B37" s="36" t="s">
        <v>73</v>
      </c>
      <c r="C37" s="46">
        <v>3096</v>
      </c>
      <c r="D37" s="46">
        <v>12891</v>
      </c>
      <c r="E37" s="46">
        <v>15987</v>
      </c>
      <c r="F37" s="46">
        <v>0.19400000000000001</v>
      </c>
      <c r="G37" s="46">
        <v>0.80600000000000005</v>
      </c>
    </row>
    <row r="38" spans="1:7" x14ac:dyDescent="0.25">
      <c r="A38" s="35">
        <v>560066</v>
      </c>
      <c r="B38" s="36" t="s">
        <v>75</v>
      </c>
      <c r="C38" s="46">
        <v>2205</v>
      </c>
      <c r="D38" s="46">
        <v>8788</v>
      </c>
      <c r="E38" s="46">
        <v>10993</v>
      </c>
      <c r="F38" s="46">
        <v>0.20100000000000001</v>
      </c>
      <c r="G38" s="46">
        <v>0.79900000000000004</v>
      </c>
    </row>
    <row r="39" spans="1:7" x14ac:dyDescent="0.25">
      <c r="A39" s="35">
        <v>560067</v>
      </c>
      <c r="B39" s="36" t="s">
        <v>77</v>
      </c>
      <c r="C39" s="46">
        <v>6718</v>
      </c>
      <c r="D39" s="46">
        <v>21717</v>
      </c>
      <c r="E39" s="46">
        <v>28435</v>
      </c>
      <c r="F39" s="46">
        <v>0.23599999999999999</v>
      </c>
      <c r="G39" s="46">
        <v>0.76400000000000001</v>
      </c>
    </row>
    <row r="40" spans="1:7" x14ac:dyDescent="0.25">
      <c r="A40" s="35">
        <v>560068</v>
      </c>
      <c r="B40" s="36" t="s">
        <v>79</v>
      </c>
      <c r="C40" s="46">
        <v>7458</v>
      </c>
      <c r="D40" s="46">
        <v>25343</v>
      </c>
      <c r="E40" s="46">
        <v>32801</v>
      </c>
      <c r="F40" s="46">
        <v>0.22700000000000001</v>
      </c>
      <c r="G40" s="46">
        <v>0.77300000000000002</v>
      </c>
    </row>
    <row r="41" spans="1:7" x14ac:dyDescent="0.25">
      <c r="A41" s="35">
        <v>560069</v>
      </c>
      <c r="B41" s="36" t="s">
        <v>81</v>
      </c>
      <c r="C41" s="46">
        <v>4357</v>
      </c>
      <c r="D41" s="46">
        <v>15470</v>
      </c>
      <c r="E41" s="46">
        <v>19827</v>
      </c>
      <c r="F41" s="46">
        <v>0.22</v>
      </c>
      <c r="G41" s="46">
        <v>0.78</v>
      </c>
    </row>
    <row r="42" spans="1:7" x14ac:dyDescent="0.25">
      <c r="A42" s="35">
        <v>560070</v>
      </c>
      <c r="B42" s="36" t="s">
        <v>83</v>
      </c>
      <c r="C42" s="46">
        <v>19534</v>
      </c>
      <c r="D42" s="46">
        <v>59834</v>
      </c>
      <c r="E42" s="46">
        <v>79368</v>
      </c>
      <c r="F42" s="46">
        <v>0.246</v>
      </c>
      <c r="G42" s="46">
        <v>0.754</v>
      </c>
    </row>
    <row r="43" spans="1:7" x14ac:dyDescent="0.25">
      <c r="A43" s="35">
        <v>560071</v>
      </c>
      <c r="B43" s="36" t="s">
        <v>85</v>
      </c>
      <c r="C43" s="46">
        <v>5976</v>
      </c>
      <c r="D43" s="46">
        <v>18012</v>
      </c>
      <c r="E43" s="46">
        <v>23988</v>
      </c>
      <c r="F43" s="46">
        <v>0.249</v>
      </c>
      <c r="G43" s="46">
        <v>0.751</v>
      </c>
    </row>
    <row r="44" spans="1:7" x14ac:dyDescent="0.25">
      <c r="A44" s="35">
        <v>560072</v>
      </c>
      <c r="B44" s="36" t="s">
        <v>87</v>
      </c>
      <c r="C44" s="46">
        <v>5150</v>
      </c>
      <c r="D44" s="46">
        <v>19294</v>
      </c>
      <c r="E44" s="46">
        <v>24444</v>
      </c>
      <c r="F44" s="46">
        <v>0.21099999999999999</v>
      </c>
      <c r="G44" s="46">
        <v>0.78900000000000003</v>
      </c>
    </row>
    <row r="45" spans="1:7" x14ac:dyDescent="0.25">
      <c r="A45" s="35">
        <v>560073</v>
      </c>
      <c r="B45" s="36" t="s">
        <v>89</v>
      </c>
      <c r="C45" s="46">
        <v>2173</v>
      </c>
      <c r="D45" s="46">
        <v>10948</v>
      </c>
      <c r="E45" s="46">
        <v>13121</v>
      </c>
      <c r="F45" s="46">
        <v>0.16600000000000001</v>
      </c>
      <c r="G45" s="46">
        <v>0.83399999999999996</v>
      </c>
    </row>
    <row r="46" spans="1:7" x14ac:dyDescent="0.25">
      <c r="A46" s="35">
        <v>560074</v>
      </c>
      <c r="B46" s="36" t="s">
        <v>91</v>
      </c>
      <c r="C46" s="46">
        <v>5780</v>
      </c>
      <c r="D46" s="46">
        <v>17961</v>
      </c>
      <c r="E46" s="46">
        <v>23741</v>
      </c>
      <c r="F46" s="46">
        <v>0.24299999999999999</v>
      </c>
      <c r="G46" s="46">
        <v>0.75700000000000001</v>
      </c>
    </row>
    <row r="47" spans="1:7" x14ac:dyDescent="0.25">
      <c r="A47" s="35">
        <v>560075</v>
      </c>
      <c r="B47" s="36" t="s">
        <v>93</v>
      </c>
      <c r="C47" s="46">
        <v>8718</v>
      </c>
      <c r="D47" s="46">
        <v>29297</v>
      </c>
      <c r="E47" s="46">
        <v>38015</v>
      </c>
      <c r="F47" s="46">
        <v>0.22900000000000001</v>
      </c>
      <c r="G47" s="46">
        <v>0.77100000000000002</v>
      </c>
    </row>
    <row r="48" spans="1:7" x14ac:dyDescent="0.25">
      <c r="A48" s="35">
        <v>560076</v>
      </c>
      <c r="B48" s="36" t="s">
        <v>95</v>
      </c>
      <c r="C48" s="46">
        <v>2329</v>
      </c>
      <c r="D48" s="46">
        <v>8778</v>
      </c>
      <c r="E48" s="46">
        <v>11107</v>
      </c>
      <c r="F48" s="46">
        <v>0.21</v>
      </c>
      <c r="G48" s="46">
        <v>0.79</v>
      </c>
    </row>
    <row r="49" spans="1:7" x14ac:dyDescent="0.25">
      <c r="A49" s="35">
        <v>560077</v>
      </c>
      <c r="B49" s="36" t="s">
        <v>97</v>
      </c>
      <c r="C49" s="46">
        <v>2082</v>
      </c>
      <c r="D49" s="46">
        <v>10537</v>
      </c>
      <c r="E49" s="46">
        <v>12619</v>
      </c>
      <c r="F49" s="46">
        <v>0.16500000000000001</v>
      </c>
      <c r="G49" s="46">
        <v>0.83499999999999996</v>
      </c>
    </row>
    <row r="50" spans="1:7" x14ac:dyDescent="0.25">
      <c r="A50" s="35">
        <v>560078</v>
      </c>
      <c r="B50" s="36" t="s">
        <v>99</v>
      </c>
      <c r="C50" s="46">
        <v>11835</v>
      </c>
      <c r="D50" s="46">
        <v>34257</v>
      </c>
      <c r="E50" s="46">
        <v>46092</v>
      </c>
      <c r="F50" s="46">
        <v>0.25700000000000001</v>
      </c>
      <c r="G50" s="46">
        <v>0.74299999999999999</v>
      </c>
    </row>
    <row r="51" spans="1:7" x14ac:dyDescent="0.25">
      <c r="A51" s="35">
        <v>560079</v>
      </c>
      <c r="B51" s="36" t="s">
        <v>101</v>
      </c>
      <c r="C51" s="46">
        <v>9559</v>
      </c>
      <c r="D51" s="46">
        <v>32926</v>
      </c>
      <c r="E51" s="46">
        <v>42485</v>
      </c>
      <c r="F51" s="46">
        <v>0.22500000000000001</v>
      </c>
      <c r="G51" s="46">
        <v>0.77500000000000002</v>
      </c>
    </row>
    <row r="52" spans="1:7" x14ac:dyDescent="0.25">
      <c r="A52" s="35">
        <v>560080</v>
      </c>
      <c r="B52" s="36" t="s">
        <v>103</v>
      </c>
      <c r="C52" s="46">
        <v>5233</v>
      </c>
      <c r="D52" s="46">
        <v>17483</v>
      </c>
      <c r="E52" s="46">
        <v>22716</v>
      </c>
      <c r="F52" s="46">
        <v>0.23</v>
      </c>
      <c r="G52" s="46">
        <v>0.77</v>
      </c>
    </row>
    <row r="53" spans="1:7" x14ac:dyDescent="0.25">
      <c r="A53" s="35">
        <v>560081</v>
      </c>
      <c r="B53" s="36" t="s">
        <v>105</v>
      </c>
      <c r="C53" s="46">
        <v>6820</v>
      </c>
      <c r="D53" s="46">
        <v>19786</v>
      </c>
      <c r="E53" s="46">
        <v>26606</v>
      </c>
      <c r="F53" s="46">
        <v>0.25600000000000001</v>
      </c>
      <c r="G53" s="46">
        <v>0.74399999999999999</v>
      </c>
    </row>
    <row r="54" spans="1:7" x14ac:dyDescent="0.25">
      <c r="A54" s="35">
        <v>560082</v>
      </c>
      <c r="B54" s="36" t="s">
        <v>107</v>
      </c>
      <c r="C54" s="46">
        <v>3863</v>
      </c>
      <c r="D54" s="46">
        <v>15239</v>
      </c>
      <c r="E54" s="46">
        <v>19102</v>
      </c>
      <c r="F54" s="46">
        <v>0.20200000000000001</v>
      </c>
      <c r="G54" s="46">
        <v>0.79800000000000004</v>
      </c>
    </row>
    <row r="55" spans="1:7" x14ac:dyDescent="0.25">
      <c r="A55" s="35">
        <v>560083</v>
      </c>
      <c r="B55" s="36" t="s">
        <v>109</v>
      </c>
      <c r="C55" s="46">
        <v>3315</v>
      </c>
      <c r="D55" s="46">
        <v>13926</v>
      </c>
      <c r="E55" s="46">
        <v>17241</v>
      </c>
      <c r="F55" s="46">
        <v>0.192</v>
      </c>
      <c r="G55" s="46">
        <v>0.80800000000000005</v>
      </c>
    </row>
    <row r="56" spans="1:7" x14ac:dyDescent="0.25">
      <c r="A56" s="35">
        <v>560084</v>
      </c>
      <c r="B56" s="36" t="s">
        <v>111</v>
      </c>
      <c r="C56" s="46">
        <v>6468</v>
      </c>
      <c r="D56" s="46">
        <v>20141</v>
      </c>
      <c r="E56" s="46">
        <v>26609</v>
      </c>
      <c r="F56" s="46">
        <v>0.24299999999999999</v>
      </c>
      <c r="G56" s="46">
        <v>0.75700000000000001</v>
      </c>
    </row>
    <row r="57" spans="1:7" x14ac:dyDescent="0.25">
      <c r="A57" s="35">
        <v>560085</v>
      </c>
      <c r="B57" s="36" t="s">
        <v>113</v>
      </c>
      <c r="C57" s="46">
        <v>359</v>
      </c>
      <c r="D57" s="46">
        <v>9397</v>
      </c>
      <c r="E57" s="46">
        <v>9756</v>
      </c>
      <c r="F57" s="46">
        <v>3.6999999999999998E-2</v>
      </c>
      <c r="G57" s="46">
        <v>0.96299999999999997</v>
      </c>
    </row>
    <row r="58" spans="1:7" x14ac:dyDescent="0.25">
      <c r="A58" s="35">
        <v>560086</v>
      </c>
      <c r="B58" s="36" t="s">
        <v>115</v>
      </c>
      <c r="C58" s="46">
        <v>541</v>
      </c>
      <c r="D58" s="46">
        <v>17620</v>
      </c>
      <c r="E58" s="46">
        <v>18161</v>
      </c>
      <c r="F58" s="46">
        <v>0.03</v>
      </c>
      <c r="G58" s="46">
        <v>0.97</v>
      </c>
    </row>
    <row r="59" spans="1:7" x14ac:dyDescent="0.25">
      <c r="A59" s="35">
        <v>560087</v>
      </c>
      <c r="B59" s="36" t="s">
        <v>117</v>
      </c>
      <c r="C59" s="46">
        <v>1</v>
      </c>
      <c r="D59" s="46">
        <v>24729</v>
      </c>
      <c r="E59" s="46">
        <v>24730</v>
      </c>
      <c r="F59" s="46">
        <v>0</v>
      </c>
      <c r="G59" s="46">
        <v>1</v>
      </c>
    </row>
    <row r="60" spans="1:7" ht="30" x14ac:dyDescent="0.25">
      <c r="A60" s="35">
        <v>560088</v>
      </c>
      <c r="B60" s="36" t="s">
        <v>119</v>
      </c>
      <c r="C60" s="46">
        <v>0</v>
      </c>
      <c r="D60" s="46">
        <v>5982</v>
      </c>
      <c r="E60" s="46">
        <v>5982</v>
      </c>
      <c r="F60" s="46">
        <v>0</v>
      </c>
      <c r="G60" s="46">
        <v>1</v>
      </c>
    </row>
    <row r="61" spans="1:7" ht="30" x14ac:dyDescent="0.25">
      <c r="A61" s="35">
        <v>560089</v>
      </c>
      <c r="B61" s="36" t="s">
        <v>121</v>
      </c>
      <c r="C61" s="46">
        <v>0</v>
      </c>
      <c r="D61" s="46">
        <v>3996</v>
      </c>
      <c r="E61" s="46">
        <v>3996</v>
      </c>
      <c r="F61" s="46">
        <v>0</v>
      </c>
      <c r="G61" s="46">
        <v>1</v>
      </c>
    </row>
    <row r="62" spans="1:7" ht="30" x14ac:dyDescent="0.25">
      <c r="A62" s="35">
        <v>560096</v>
      </c>
      <c r="B62" s="36" t="s">
        <v>123</v>
      </c>
      <c r="C62" s="46">
        <v>1</v>
      </c>
      <c r="D62" s="46">
        <v>406</v>
      </c>
      <c r="E62" s="46">
        <v>407</v>
      </c>
      <c r="F62" s="46">
        <v>2E-3</v>
      </c>
      <c r="G62" s="46">
        <v>0.998</v>
      </c>
    </row>
    <row r="63" spans="1:7" x14ac:dyDescent="0.25">
      <c r="A63" s="35">
        <v>560098</v>
      </c>
      <c r="B63" s="36" t="s">
        <v>125</v>
      </c>
      <c r="C63" s="46">
        <v>1</v>
      </c>
      <c r="D63" s="46">
        <v>6604</v>
      </c>
      <c r="E63" s="46">
        <v>6605</v>
      </c>
      <c r="F63" s="46">
        <v>0</v>
      </c>
      <c r="G63" s="46">
        <v>1</v>
      </c>
    </row>
    <row r="64" spans="1:7" x14ac:dyDescent="0.25">
      <c r="A64" s="35">
        <v>560099</v>
      </c>
      <c r="B64" s="36" t="s">
        <v>127</v>
      </c>
      <c r="C64" s="46">
        <v>70</v>
      </c>
      <c r="D64" s="46">
        <v>2110</v>
      </c>
      <c r="E64" s="46">
        <v>2180</v>
      </c>
      <c r="F64" s="46">
        <v>3.2000000000000001E-2</v>
      </c>
      <c r="G64" s="46">
        <v>0.96799999999999997</v>
      </c>
    </row>
    <row r="65" spans="1:7" x14ac:dyDescent="0.25">
      <c r="A65" s="35">
        <v>560205</v>
      </c>
      <c r="B65" s="36" t="s">
        <v>129</v>
      </c>
      <c r="C65" s="46">
        <v>26</v>
      </c>
      <c r="D65" s="46">
        <v>20</v>
      </c>
      <c r="E65" s="46">
        <v>46</v>
      </c>
      <c r="F65" s="46">
        <v>0.56499999999999995</v>
      </c>
      <c r="G65" s="46">
        <v>0.435</v>
      </c>
    </row>
    <row r="66" spans="1:7" ht="30" x14ac:dyDescent="0.25">
      <c r="A66" s="35">
        <v>560206</v>
      </c>
      <c r="B66" s="36" t="s">
        <v>131</v>
      </c>
      <c r="C66" s="46">
        <v>16</v>
      </c>
      <c r="D66" s="46">
        <v>72378</v>
      </c>
      <c r="E66" s="46">
        <v>72394</v>
      </c>
      <c r="F66" s="46">
        <v>0</v>
      </c>
      <c r="G66" s="46">
        <v>1</v>
      </c>
    </row>
    <row r="67" spans="1:7" ht="30" x14ac:dyDescent="0.25">
      <c r="A67" s="35">
        <v>560214</v>
      </c>
      <c r="B67" s="36" t="s">
        <v>133</v>
      </c>
      <c r="C67" s="46">
        <v>26481</v>
      </c>
      <c r="D67" s="46">
        <v>81866</v>
      </c>
      <c r="E67" s="46">
        <v>108347</v>
      </c>
      <c r="F67" s="46">
        <v>0.24399999999999999</v>
      </c>
      <c r="G67" s="46">
        <v>0.75600000000000001</v>
      </c>
    </row>
    <row r="68" spans="1:7" x14ac:dyDescent="0.25">
      <c r="A68" s="35"/>
      <c r="B68" s="36" t="s">
        <v>165</v>
      </c>
      <c r="C68" s="55">
        <f>SUM(C7:C67)</f>
        <v>433666</v>
      </c>
      <c r="D68" s="55">
        <f>SUM(D7:D67)</f>
        <v>1494633</v>
      </c>
      <c r="E68" s="55">
        <f>SUM(E7:E67)</f>
        <v>1928299</v>
      </c>
      <c r="F68" s="56">
        <v>0.22489999999999999</v>
      </c>
      <c r="G68" s="56">
        <v>0.77510000000000001</v>
      </c>
    </row>
  </sheetData>
  <mergeCells count="4">
    <mergeCell ref="H1:I1"/>
    <mergeCell ref="A2:G3"/>
    <mergeCell ref="A4:G4"/>
    <mergeCell ref="E1:G1"/>
  </mergeCells>
  <pageMargins left="0.7" right="0.7" top="0.75" bottom="0.75" header="0.3" footer="0.3"/>
  <pageSetup paperSize="9" scale="68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zoomScale="118" zoomScaleNormal="100" zoomScaleSheetLayoutView="118" workbookViewId="0">
      <pane xSplit="1" ySplit="5" topLeftCell="B39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9.7109375" style="18" customWidth="1"/>
    <col min="2" max="2" width="39" style="74" customWidth="1"/>
    <col min="3" max="3" width="21.5703125" style="19" customWidth="1"/>
    <col min="4" max="4" width="15.7109375" style="19" customWidth="1"/>
    <col min="5" max="5" width="19.42578125" style="25" customWidth="1"/>
    <col min="6" max="6" width="16.28515625" style="25" customWidth="1"/>
    <col min="7" max="7" width="14.140625" style="21" customWidth="1"/>
    <col min="8" max="8" width="10.85546875" style="25" bestFit="1" customWidth="1"/>
  </cols>
  <sheetData>
    <row r="1" spans="1:8" ht="51" customHeight="1" x14ac:dyDescent="0.25">
      <c r="F1" s="406" t="s">
        <v>253</v>
      </c>
      <c r="G1" s="406"/>
      <c r="H1" s="406"/>
    </row>
    <row r="2" spans="1:8" ht="42.75" customHeight="1" x14ac:dyDescent="0.25">
      <c r="A2" s="435" t="s">
        <v>193</v>
      </c>
      <c r="B2" s="435"/>
      <c r="C2" s="435"/>
      <c r="D2" s="435"/>
      <c r="E2" s="435"/>
      <c r="F2" s="435"/>
      <c r="G2" s="435"/>
      <c r="H2" s="435"/>
    </row>
    <row r="3" spans="1:8" s="19" customFormat="1" ht="21" customHeight="1" x14ac:dyDescent="0.2">
      <c r="A3" s="443" t="s">
        <v>194</v>
      </c>
      <c r="B3" s="443"/>
      <c r="C3" s="443"/>
      <c r="D3" s="443"/>
      <c r="E3" s="443"/>
      <c r="F3" s="443"/>
      <c r="G3" s="443"/>
      <c r="H3" s="24"/>
    </row>
    <row r="4" spans="1:8" s="78" customFormat="1" ht="101.25" customHeight="1" x14ac:dyDescent="0.2">
      <c r="A4" s="444" t="s">
        <v>1</v>
      </c>
      <c r="B4" s="436" t="s">
        <v>153</v>
      </c>
      <c r="C4" s="294" t="s">
        <v>195</v>
      </c>
      <c r="D4" s="296" t="s">
        <v>196</v>
      </c>
      <c r="E4" s="307" t="s">
        <v>197</v>
      </c>
      <c r="F4" s="308" t="s">
        <v>198</v>
      </c>
      <c r="G4" s="309" t="s">
        <v>158</v>
      </c>
      <c r="H4" s="309" t="s">
        <v>160</v>
      </c>
    </row>
    <row r="5" spans="1:8" s="78" customFormat="1" ht="11.25" x14ac:dyDescent="0.2">
      <c r="A5" s="444"/>
      <c r="B5" s="436"/>
      <c r="C5" s="298" t="s">
        <v>161</v>
      </c>
      <c r="D5" s="298" t="s">
        <v>161</v>
      </c>
      <c r="E5" s="300" t="s">
        <v>161</v>
      </c>
      <c r="F5" s="300" t="s">
        <v>161</v>
      </c>
      <c r="G5" s="300" t="s">
        <v>161</v>
      </c>
      <c r="H5" s="300" t="s">
        <v>161</v>
      </c>
    </row>
    <row r="6" spans="1:8" x14ac:dyDescent="0.25">
      <c r="A6" s="42"/>
      <c r="B6" s="76"/>
      <c r="C6" s="43"/>
      <c r="D6" s="43"/>
      <c r="E6" s="38"/>
      <c r="F6" s="38"/>
      <c r="G6" s="32"/>
      <c r="H6" s="38"/>
    </row>
    <row r="7" spans="1:8" ht="26.25" x14ac:dyDescent="0.25">
      <c r="A7" s="42">
        <v>560014</v>
      </c>
      <c r="B7" s="76" t="s">
        <v>15</v>
      </c>
      <c r="C7" s="43">
        <v>0</v>
      </c>
      <c r="D7" s="43">
        <v>0</v>
      </c>
      <c r="E7" s="38">
        <v>0</v>
      </c>
      <c r="F7" s="38"/>
      <c r="G7" s="32">
        <v>0</v>
      </c>
      <c r="H7" s="38">
        <v>0</v>
      </c>
    </row>
    <row r="8" spans="1:8" x14ac:dyDescent="0.25">
      <c r="A8" s="42">
        <v>560024</v>
      </c>
      <c r="B8" s="76" t="s">
        <v>25</v>
      </c>
      <c r="C8" s="43">
        <v>0</v>
      </c>
      <c r="D8" s="43">
        <v>0</v>
      </c>
      <c r="E8" s="38">
        <v>0</v>
      </c>
      <c r="F8" s="38"/>
      <c r="G8" s="32">
        <v>0</v>
      </c>
      <c r="H8" s="38">
        <v>0</v>
      </c>
    </row>
    <row r="9" spans="1:8" x14ac:dyDescent="0.25">
      <c r="A9" s="42">
        <v>560035</v>
      </c>
      <c r="B9" s="76" t="s">
        <v>35</v>
      </c>
      <c r="C9" s="43">
        <v>0</v>
      </c>
      <c r="D9" s="43">
        <v>0</v>
      </c>
      <c r="E9" s="38">
        <v>0</v>
      </c>
      <c r="F9" s="38"/>
      <c r="G9" s="32">
        <v>0</v>
      </c>
      <c r="H9" s="38">
        <v>0</v>
      </c>
    </row>
    <row r="10" spans="1:8" x14ac:dyDescent="0.25">
      <c r="A10" s="42">
        <v>560041</v>
      </c>
      <c r="B10" s="76" t="s">
        <v>39</v>
      </c>
      <c r="C10" s="43">
        <v>0</v>
      </c>
      <c r="D10" s="43">
        <v>0</v>
      </c>
      <c r="E10" s="38">
        <v>0</v>
      </c>
      <c r="F10" s="38"/>
      <c r="G10" s="32">
        <v>0</v>
      </c>
      <c r="H10" s="38">
        <v>0</v>
      </c>
    </row>
    <row r="11" spans="1:8" x14ac:dyDescent="0.25">
      <c r="A11" s="42">
        <v>560085</v>
      </c>
      <c r="B11" s="76" t="s">
        <v>113</v>
      </c>
      <c r="C11" s="43">
        <v>0</v>
      </c>
      <c r="D11" s="43">
        <v>0</v>
      </c>
      <c r="E11" s="38">
        <v>0</v>
      </c>
      <c r="F11" s="38"/>
      <c r="G11" s="32">
        <v>0</v>
      </c>
      <c r="H11" s="38">
        <v>0</v>
      </c>
    </row>
    <row r="12" spans="1:8" ht="26.25" x14ac:dyDescent="0.25">
      <c r="A12" s="42">
        <v>560096</v>
      </c>
      <c r="B12" s="76" t="s">
        <v>123</v>
      </c>
      <c r="C12" s="43">
        <v>0</v>
      </c>
      <c r="D12" s="43">
        <v>1</v>
      </c>
      <c r="E12" s="38">
        <v>0</v>
      </c>
      <c r="F12" s="38"/>
      <c r="G12" s="32">
        <v>0</v>
      </c>
      <c r="H12" s="38">
        <v>0</v>
      </c>
    </row>
    <row r="13" spans="1:8" x14ac:dyDescent="0.25">
      <c r="A13" s="42">
        <v>560099</v>
      </c>
      <c r="B13" s="76" t="s">
        <v>127</v>
      </c>
      <c r="C13" s="43">
        <v>0</v>
      </c>
      <c r="D13" s="43">
        <v>9</v>
      </c>
      <c r="E13" s="38">
        <v>0</v>
      </c>
      <c r="F13" s="38"/>
      <c r="G13" s="32">
        <v>0</v>
      </c>
      <c r="H13" s="38">
        <v>0</v>
      </c>
    </row>
    <row r="14" spans="1:8" x14ac:dyDescent="0.25">
      <c r="A14" s="42">
        <v>560205</v>
      </c>
      <c r="B14" s="76" t="s">
        <v>129</v>
      </c>
      <c r="C14" s="43">
        <v>0</v>
      </c>
      <c r="D14" s="43">
        <v>1</v>
      </c>
      <c r="E14" s="38">
        <v>0</v>
      </c>
      <c r="F14" s="38"/>
      <c r="G14" s="32">
        <v>0</v>
      </c>
      <c r="H14" s="38">
        <v>0</v>
      </c>
    </row>
    <row r="15" spans="1:8" x14ac:dyDescent="0.25">
      <c r="A15" s="42">
        <v>560056</v>
      </c>
      <c r="B15" s="76" t="s">
        <v>55</v>
      </c>
      <c r="C15" s="43">
        <v>3</v>
      </c>
      <c r="D15" s="43">
        <v>87</v>
      </c>
      <c r="E15" s="38">
        <v>3.4000000000000002E-2</v>
      </c>
      <c r="F15" s="38">
        <v>0</v>
      </c>
      <c r="G15" s="32">
        <v>0</v>
      </c>
      <c r="H15" s="38">
        <v>0</v>
      </c>
    </row>
    <row r="16" spans="1:8" x14ac:dyDescent="0.25">
      <c r="A16" s="42">
        <v>560098</v>
      </c>
      <c r="B16" s="76" t="s">
        <v>125</v>
      </c>
      <c r="C16" s="43">
        <v>1</v>
      </c>
      <c r="D16" s="43">
        <v>10</v>
      </c>
      <c r="E16" s="38">
        <v>0.1</v>
      </c>
      <c r="F16" s="38">
        <v>0.2072</v>
      </c>
      <c r="G16" s="32">
        <v>0.2072</v>
      </c>
      <c r="H16" s="38">
        <v>0.2072</v>
      </c>
    </row>
    <row r="17" spans="1:8" x14ac:dyDescent="0.25">
      <c r="A17" s="42">
        <v>560058</v>
      </c>
      <c r="B17" s="76" t="s">
        <v>59</v>
      </c>
      <c r="C17" s="43">
        <v>16</v>
      </c>
      <c r="D17" s="43">
        <v>140</v>
      </c>
      <c r="E17" s="38">
        <v>0.114</v>
      </c>
      <c r="F17" s="38">
        <v>0.25109999999999999</v>
      </c>
      <c r="G17" s="32">
        <v>0.19539999999999999</v>
      </c>
      <c r="H17" s="38">
        <v>0.19539999999999999</v>
      </c>
    </row>
    <row r="18" spans="1:8" x14ac:dyDescent="0.25">
      <c r="A18" s="42">
        <v>560062</v>
      </c>
      <c r="B18" s="76" t="s">
        <v>67</v>
      </c>
      <c r="C18" s="43">
        <v>6</v>
      </c>
      <c r="D18" s="43">
        <v>51</v>
      </c>
      <c r="E18" s="38">
        <v>0.11799999999999999</v>
      </c>
      <c r="F18" s="38">
        <v>0.26369999999999999</v>
      </c>
      <c r="G18" s="32">
        <v>0.20830000000000001</v>
      </c>
      <c r="H18" s="38">
        <v>0.20830000000000001</v>
      </c>
    </row>
    <row r="19" spans="1:8" x14ac:dyDescent="0.25">
      <c r="A19" s="42">
        <v>560078</v>
      </c>
      <c r="B19" s="76" t="s">
        <v>99</v>
      </c>
      <c r="C19" s="43">
        <v>27</v>
      </c>
      <c r="D19" s="43">
        <v>164</v>
      </c>
      <c r="E19" s="38">
        <v>0.16500000000000001</v>
      </c>
      <c r="F19" s="38">
        <v>0.41120000000000001</v>
      </c>
      <c r="G19" s="32">
        <v>0.30549999999999999</v>
      </c>
      <c r="H19" s="38">
        <v>0.30549999999999999</v>
      </c>
    </row>
    <row r="20" spans="1:8" x14ac:dyDescent="0.25">
      <c r="A20" s="42">
        <v>560055</v>
      </c>
      <c r="B20" s="76" t="s">
        <v>53</v>
      </c>
      <c r="C20" s="43">
        <v>12</v>
      </c>
      <c r="D20" s="43">
        <v>70</v>
      </c>
      <c r="E20" s="38">
        <v>0.17100000000000001</v>
      </c>
      <c r="F20" s="38">
        <v>0.43</v>
      </c>
      <c r="G20" s="32">
        <v>0.34439999999999998</v>
      </c>
      <c r="H20" s="38">
        <v>0.34439999999999998</v>
      </c>
    </row>
    <row r="21" spans="1:8" x14ac:dyDescent="0.25">
      <c r="A21" s="42">
        <v>560086</v>
      </c>
      <c r="B21" s="76" t="s">
        <v>115</v>
      </c>
      <c r="C21" s="43">
        <v>16</v>
      </c>
      <c r="D21" s="43">
        <v>80</v>
      </c>
      <c r="E21" s="38">
        <v>0.2</v>
      </c>
      <c r="F21" s="38">
        <v>0.52100000000000002</v>
      </c>
      <c r="G21" s="32">
        <v>0.50539999999999996</v>
      </c>
      <c r="H21" s="38">
        <v>0.50539999999999996</v>
      </c>
    </row>
    <row r="22" spans="1:8" x14ac:dyDescent="0.25">
      <c r="A22" s="42">
        <v>560045</v>
      </c>
      <c r="B22" s="76" t="s">
        <v>43</v>
      </c>
      <c r="C22" s="43">
        <v>23</v>
      </c>
      <c r="D22" s="43">
        <v>114</v>
      </c>
      <c r="E22" s="38">
        <v>0.20200000000000001</v>
      </c>
      <c r="F22" s="38">
        <v>0.52729999999999999</v>
      </c>
      <c r="G22" s="32">
        <v>0.40710000000000002</v>
      </c>
      <c r="H22" s="38">
        <v>0.40710000000000002</v>
      </c>
    </row>
    <row r="23" spans="1:8" x14ac:dyDescent="0.25">
      <c r="A23" s="42">
        <v>560047</v>
      </c>
      <c r="B23" s="76" t="s">
        <v>45</v>
      </c>
      <c r="C23" s="43">
        <v>36</v>
      </c>
      <c r="D23" s="43">
        <v>178</v>
      </c>
      <c r="E23" s="38">
        <v>0.20200000000000001</v>
      </c>
      <c r="F23" s="38">
        <v>0.52729999999999999</v>
      </c>
      <c r="G23" s="32">
        <v>0.4108</v>
      </c>
      <c r="H23" s="38">
        <v>0.4108</v>
      </c>
    </row>
    <row r="24" spans="1:8" x14ac:dyDescent="0.25">
      <c r="A24" s="42">
        <v>560067</v>
      </c>
      <c r="B24" s="76" t="s">
        <v>77</v>
      </c>
      <c r="C24" s="43">
        <v>22</v>
      </c>
      <c r="D24" s="43">
        <v>96</v>
      </c>
      <c r="E24" s="38">
        <v>0.22900000000000001</v>
      </c>
      <c r="F24" s="38">
        <v>0.61199999999999999</v>
      </c>
      <c r="G24" s="32">
        <v>0.46760000000000002</v>
      </c>
      <c r="H24" s="38">
        <v>0.46760000000000002</v>
      </c>
    </row>
    <row r="25" spans="1:8" x14ac:dyDescent="0.25">
      <c r="A25" s="42">
        <v>560053</v>
      </c>
      <c r="B25" s="76" t="s">
        <v>49</v>
      </c>
      <c r="C25" s="43">
        <v>15</v>
      </c>
      <c r="D25" s="43">
        <v>64</v>
      </c>
      <c r="E25" s="38">
        <v>0.23400000000000001</v>
      </c>
      <c r="F25" s="38">
        <v>0.62770000000000004</v>
      </c>
      <c r="G25" s="32">
        <v>0.49149999999999999</v>
      </c>
      <c r="H25" s="38">
        <v>0.49149999999999999</v>
      </c>
    </row>
    <row r="26" spans="1:8" x14ac:dyDescent="0.25">
      <c r="A26" s="42">
        <v>560065</v>
      </c>
      <c r="B26" s="76" t="s">
        <v>73</v>
      </c>
      <c r="C26" s="43">
        <v>14</v>
      </c>
      <c r="D26" s="43">
        <v>57</v>
      </c>
      <c r="E26" s="38">
        <v>0.246</v>
      </c>
      <c r="F26" s="38">
        <v>0.66539999999999999</v>
      </c>
      <c r="G26" s="32">
        <v>0.5363</v>
      </c>
      <c r="H26" s="38">
        <v>0.5363</v>
      </c>
    </row>
    <row r="27" spans="1:8" x14ac:dyDescent="0.25">
      <c r="A27" s="42">
        <v>560071</v>
      </c>
      <c r="B27" s="76" t="s">
        <v>85</v>
      </c>
      <c r="C27" s="43">
        <v>27</v>
      </c>
      <c r="D27" s="43">
        <v>103</v>
      </c>
      <c r="E27" s="38">
        <v>0.26200000000000001</v>
      </c>
      <c r="F27" s="38">
        <v>0.71560000000000001</v>
      </c>
      <c r="G27" s="32">
        <v>0.53739999999999999</v>
      </c>
      <c r="H27" s="38">
        <v>0.53739999999999999</v>
      </c>
    </row>
    <row r="28" spans="1:8" x14ac:dyDescent="0.25">
      <c r="A28" s="42">
        <v>560061</v>
      </c>
      <c r="B28" s="76" t="s">
        <v>65</v>
      </c>
      <c r="C28" s="43">
        <v>21</v>
      </c>
      <c r="D28" s="43">
        <v>71</v>
      </c>
      <c r="E28" s="38">
        <v>0.29599999999999999</v>
      </c>
      <c r="F28" s="38">
        <v>0.82230000000000003</v>
      </c>
      <c r="G28" s="32">
        <v>0.63480000000000003</v>
      </c>
      <c r="H28" s="38">
        <v>0.63480000000000003</v>
      </c>
    </row>
    <row r="29" spans="1:8" x14ac:dyDescent="0.25">
      <c r="A29" s="42">
        <v>560069</v>
      </c>
      <c r="B29" s="76" t="s">
        <v>81</v>
      </c>
      <c r="C29" s="43">
        <v>22</v>
      </c>
      <c r="D29" s="43">
        <v>74</v>
      </c>
      <c r="E29" s="38">
        <v>0.29699999999999999</v>
      </c>
      <c r="F29" s="38">
        <v>0.82550000000000001</v>
      </c>
      <c r="G29" s="32">
        <v>0.64390000000000003</v>
      </c>
      <c r="H29" s="38">
        <v>0.64390000000000003</v>
      </c>
    </row>
    <row r="30" spans="1:8" x14ac:dyDescent="0.25">
      <c r="A30" s="42">
        <v>560082</v>
      </c>
      <c r="B30" s="76" t="s">
        <v>107</v>
      </c>
      <c r="C30" s="43">
        <v>20</v>
      </c>
      <c r="D30" s="43">
        <v>67</v>
      </c>
      <c r="E30" s="38">
        <v>0.29899999999999999</v>
      </c>
      <c r="F30" s="38">
        <v>0.83179999999999998</v>
      </c>
      <c r="G30" s="32">
        <v>0.66369999999999996</v>
      </c>
      <c r="H30" s="38">
        <v>0.66369999999999996</v>
      </c>
    </row>
    <row r="31" spans="1:8" x14ac:dyDescent="0.25">
      <c r="A31" s="42">
        <v>560034</v>
      </c>
      <c r="B31" s="76" t="s">
        <v>33</v>
      </c>
      <c r="C31" s="43">
        <v>47</v>
      </c>
      <c r="D31" s="43">
        <v>154</v>
      </c>
      <c r="E31" s="38">
        <v>0.30499999999999999</v>
      </c>
      <c r="F31" s="38">
        <v>0.85060000000000002</v>
      </c>
      <c r="G31" s="32">
        <v>0.85060000000000002</v>
      </c>
      <c r="H31" s="38">
        <v>0.85060000000000002</v>
      </c>
    </row>
    <row r="32" spans="1:8" ht="26.25" x14ac:dyDescent="0.25">
      <c r="A32" s="42">
        <v>560089</v>
      </c>
      <c r="B32" s="76" t="s">
        <v>121</v>
      </c>
      <c r="C32" s="43">
        <v>4</v>
      </c>
      <c r="D32" s="43">
        <v>13</v>
      </c>
      <c r="E32" s="38">
        <v>0.308</v>
      </c>
      <c r="F32" s="38">
        <v>0.86</v>
      </c>
      <c r="G32" s="32">
        <v>0.86</v>
      </c>
      <c r="H32" s="38">
        <v>0.86</v>
      </c>
    </row>
    <row r="33" spans="1:8" ht="26.25" x14ac:dyDescent="0.25">
      <c r="A33" s="42">
        <v>560088</v>
      </c>
      <c r="B33" s="76" t="s">
        <v>119</v>
      </c>
      <c r="C33" s="43">
        <v>9</v>
      </c>
      <c r="D33" s="43">
        <v>28</v>
      </c>
      <c r="E33" s="38">
        <v>0.32100000000000001</v>
      </c>
      <c r="F33" s="38">
        <v>0.90080000000000005</v>
      </c>
      <c r="G33" s="32">
        <v>0.90080000000000005</v>
      </c>
      <c r="H33" s="38">
        <v>0.90080000000000005</v>
      </c>
    </row>
    <row r="34" spans="1:8" x14ac:dyDescent="0.25">
      <c r="A34" s="42">
        <v>560002</v>
      </c>
      <c r="B34" s="76" t="s">
        <v>13</v>
      </c>
      <c r="C34" s="43">
        <v>19</v>
      </c>
      <c r="D34" s="43">
        <v>58</v>
      </c>
      <c r="E34" s="38">
        <v>0.32800000000000001</v>
      </c>
      <c r="F34" s="38">
        <v>0.92279999999999995</v>
      </c>
      <c r="G34" s="32">
        <v>0.92279999999999995</v>
      </c>
      <c r="H34" s="38">
        <v>0.92279999999999995</v>
      </c>
    </row>
    <row r="35" spans="1:8" x14ac:dyDescent="0.25">
      <c r="A35" s="42">
        <v>560080</v>
      </c>
      <c r="B35" s="76" t="s">
        <v>103</v>
      </c>
      <c r="C35" s="43">
        <v>29</v>
      </c>
      <c r="D35" s="43">
        <v>87</v>
      </c>
      <c r="E35" s="38">
        <v>0.33300000000000002</v>
      </c>
      <c r="F35" s="38">
        <v>0.9385</v>
      </c>
      <c r="G35" s="32">
        <v>0.72260000000000002</v>
      </c>
      <c r="H35" s="38">
        <v>0.72260000000000002</v>
      </c>
    </row>
    <row r="36" spans="1:8" x14ac:dyDescent="0.25">
      <c r="A36" s="42">
        <v>560036</v>
      </c>
      <c r="B36" s="76" t="s">
        <v>37</v>
      </c>
      <c r="C36" s="43">
        <v>89</v>
      </c>
      <c r="D36" s="43">
        <v>262</v>
      </c>
      <c r="E36" s="38">
        <v>0.34</v>
      </c>
      <c r="F36" s="38">
        <v>0.96040000000000003</v>
      </c>
      <c r="G36" s="32">
        <v>0.78180000000000005</v>
      </c>
      <c r="H36" s="38">
        <v>0.78180000000000005</v>
      </c>
    </row>
    <row r="37" spans="1:8" x14ac:dyDescent="0.25">
      <c r="A37" s="42">
        <v>560043</v>
      </c>
      <c r="B37" s="76" t="s">
        <v>41</v>
      </c>
      <c r="C37" s="43">
        <v>33</v>
      </c>
      <c r="D37" s="43">
        <v>96</v>
      </c>
      <c r="E37" s="38">
        <v>0.34399999999999997</v>
      </c>
      <c r="F37" s="38">
        <v>0.97299999999999998</v>
      </c>
      <c r="G37" s="32">
        <v>0.77939999999999998</v>
      </c>
      <c r="H37" s="38">
        <v>0.77939999999999998</v>
      </c>
    </row>
    <row r="38" spans="1:8" ht="26.25" x14ac:dyDescent="0.25">
      <c r="A38" s="42">
        <v>560214</v>
      </c>
      <c r="B38" s="76" t="s">
        <v>133</v>
      </c>
      <c r="C38" s="43">
        <v>120</v>
      </c>
      <c r="D38" s="43">
        <v>349</v>
      </c>
      <c r="E38" s="38">
        <v>0.34399999999999997</v>
      </c>
      <c r="F38" s="38">
        <v>0.97299999999999998</v>
      </c>
      <c r="G38" s="32">
        <v>0.73560000000000003</v>
      </c>
      <c r="H38" s="38">
        <v>0.73560000000000003</v>
      </c>
    </row>
    <row r="39" spans="1:8" x14ac:dyDescent="0.25">
      <c r="A39" s="42">
        <v>560032</v>
      </c>
      <c r="B39" s="76" t="s">
        <v>29</v>
      </c>
      <c r="C39" s="43">
        <v>42</v>
      </c>
      <c r="D39" s="43">
        <v>121</v>
      </c>
      <c r="E39" s="38">
        <v>0.34699999999999998</v>
      </c>
      <c r="F39" s="38">
        <v>0.98240000000000005</v>
      </c>
      <c r="G39" s="32">
        <v>0.98240000000000005</v>
      </c>
      <c r="H39" s="38">
        <v>0.98240000000000005</v>
      </c>
    </row>
    <row r="40" spans="1:8" x14ac:dyDescent="0.25">
      <c r="A40" s="42">
        <v>560083</v>
      </c>
      <c r="B40" s="76" t="s">
        <v>109</v>
      </c>
      <c r="C40" s="43">
        <v>32</v>
      </c>
      <c r="D40" s="43">
        <v>92</v>
      </c>
      <c r="E40" s="38">
        <v>0.34799999999999998</v>
      </c>
      <c r="F40" s="38">
        <v>0.98560000000000003</v>
      </c>
      <c r="G40" s="32">
        <v>0.79630000000000001</v>
      </c>
      <c r="H40" s="38">
        <v>0.79630000000000001</v>
      </c>
    </row>
    <row r="41" spans="1:8" x14ac:dyDescent="0.25">
      <c r="A41" s="42">
        <v>560068</v>
      </c>
      <c r="B41" s="76" t="s">
        <v>79</v>
      </c>
      <c r="C41" s="43">
        <v>60</v>
      </c>
      <c r="D41" s="43">
        <v>172</v>
      </c>
      <c r="E41" s="38">
        <v>0.34899999999999998</v>
      </c>
      <c r="F41" s="38">
        <v>0.98870000000000002</v>
      </c>
      <c r="G41" s="32">
        <v>0.76429999999999998</v>
      </c>
      <c r="H41" s="38">
        <v>0.76429999999999998</v>
      </c>
    </row>
    <row r="42" spans="1:8" x14ac:dyDescent="0.25">
      <c r="A42" s="42">
        <v>560084</v>
      </c>
      <c r="B42" s="76" t="s">
        <v>111</v>
      </c>
      <c r="C42" s="43">
        <v>21</v>
      </c>
      <c r="D42" s="43">
        <v>60</v>
      </c>
      <c r="E42" s="38">
        <v>0.35</v>
      </c>
      <c r="F42" s="38">
        <v>0.99180000000000001</v>
      </c>
      <c r="G42" s="32">
        <v>0.75080000000000002</v>
      </c>
      <c r="H42" s="38">
        <v>0.75080000000000002</v>
      </c>
    </row>
    <row r="43" spans="1:8" x14ac:dyDescent="0.25">
      <c r="A43" s="42">
        <v>560076</v>
      </c>
      <c r="B43" s="76" t="s">
        <v>95</v>
      </c>
      <c r="C43" s="43">
        <v>14</v>
      </c>
      <c r="D43" s="43">
        <v>38</v>
      </c>
      <c r="E43" s="38">
        <v>0.36799999999999999</v>
      </c>
      <c r="F43" s="38">
        <v>1.0483</v>
      </c>
      <c r="G43" s="32">
        <v>0.82820000000000005</v>
      </c>
      <c r="H43" s="38">
        <v>0.82820000000000005</v>
      </c>
    </row>
    <row r="44" spans="1:8" x14ac:dyDescent="0.25">
      <c r="A44" s="42">
        <v>560074</v>
      </c>
      <c r="B44" s="76" t="s">
        <v>91</v>
      </c>
      <c r="C44" s="43">
        <v>26</v>
      </c>
      <c r="D44" s="43">
        <v>69</v>
      </c>
      <c r="E44" s="38">
        <v>0.377</v>
      </c>
      <c r="F44" s="38">
        <v>1.0766</v>
      </c>
      <c r="G44" s="32">
        <v>0.81499999999999995</v>
      </c>
      <c r="H44" s="38">
        <v>0.81499999999999995</v>
      </c>
    </row>
    <row r="45" spans="1:8" x14ac:dyDescent="0.25">
      <c r="A45" s="42">
        <v>560054</v>
      </c>
      <c r="B45" s="76" t="s">
        <v>51</v>
      </c>
      <c r="C45" s="43">
        <v>21</v>
      </c>
      <c r="D45" s="43">
        <v>55</v>
      </c>
      <c r="E45" s="38">
        <v>0.38200000000000001</v>
      </c>
      <c r="F45" s="38">
        <v>1.0923</v>
      </c>
      <c r="G45" s="32">
        <v>0.81589999999999996</v>
      </c>
      <c r="H45" s="38">
        <v>0.81589999999999996</v>
      </c>
    </row>
    <row r="46" spans="1:8" x14ac:dyDescent="0.25">
      <c r="A46" s="42">
        <v>560063</v>
      </c>
      <c r="B46" s="76" t="s">
        <v>69</v>
      </c>
      <c r="C46" s="43">
        <v>32</v>
      </c>
      <c r="D46" s="43">
        <v>77</v>
      </c>
      <c r="E46" s="38">
        <v>0.41599999999999998</v>
      </c>
      <c r="F46" s="38">
        <v>1.1990000000000001</v>
      </c>
      <c r="G46" s="32">
        <v>0.92920000000000003</v>
      </c>
      <c r="H46" s="38">
        <v>0.92920000000000003</v>
      </c>
    </row>
    <row r="47" spans="1:8" x14ac:dyDescent="0.25">
      <c r="A47" s="42">
        <v>560081</v>
      </c>
      <c r="B47" s="76" t="s">
        <v>105</v>
      </c>
      <c r="C47" s="43">
        <v>46</v>
      </c>
      <c r="D47" s="43">
        <v>109</v>
      </c>
      <c r="E47" s="38">
        <v>0.42199999999999999</v>
      </c>
      <c r="F47" s="38">
        <v>1.2178</v>
      </c>
      <c r="G47" s="32">
        <v>0.90610000000000002</v>
      </c>
      <c r="H47" s="38">
        <v>0.90610000000000002</v>
      </c>
    </row>
    <row r="48" spans="1:8" x14ac:dyDescent="0.25">
      <c r="A48" s="42">
        <v>560087</v>
      </c>
      <c r="B48" s="76" t="s">
        <v>117</v>
      </c>
      <c r="C48" s="43">
        <v>40</v>
      </c>
      <c r="D48" s="43">
        <v>92</v>
      </c>
      <c r="E48" s="38">
        <v>0.435</v>
      </c>
      <c r="F48" s="38">
        <v>1.2585999999999999</v>
      </c>
      <c r="G48" s="32">
        <v>1.2585999999999999</v>
      </c>
      <c r="H48" s="38">
        <v>1.2585999999999999</v>
      </c>
    </row>
    <row r="49" spans="1:8" x14ac:dyDescent="0.25">
      <c r="A49" s="42">
        <v>560066</v>
      </c>
      <c r="B49" s="76" t="s">
        <v>75</v>
      </c>
      <c r="C49" s="43">
        <v>13</v>
      </c>
      <c r="D49" s="43">
        <v>29</v>
      </c>
      <c r="E49" s="38">
        <v>0.44800000000000001</v>
      </c>
      <c r="F49" s="38">
        <v>1.2994000000000001</v>
      </c>
      <c r="G49" s="32">
        <v>1.0382</v>
      </c>
      <c r="H49" s="38">
        <v>1.0382</v>
      </c>
    </row>
    <row r="50" spans="1:8" x14ac:dyDescent="0.25">
      <c r="A50" s="42">
        <v>560060</v>
      </c>
      <c r="B50" s="76" t="s">
        <v>63</v>
      </c>
      <c r="C50" s="43">
        <v>22</v>
      </c>
      <c r="D50" s="43">
        <v>46</v>
      </c>
      <c r="E50" s="38">
        <v>0.47799999999999998</v>
      </c>
      <c r="F50" s="38">
        <v>1.3935999999999999</v>
      </c>
      <c r="G50" s="32">
        <v>1.0911999999999999</v>
      </c>
      <c r="H50" s="38">
        <v>1.0911999999999999</v>
      </c>
    </row>
    <row r="51" spans="1:8" x14ac:dyDescent="0.25">
      <c r="A51" s="42">
        <v>560072</v>
      </c>
      <c r="B51" s="76" t="s">
        <v>87</v>
      </c>
      <c r="C51" s="43">
        <v>46</v>
      </c>
      <c r="D51" s="43">
        <v>91</v>
      </c>
      <c r="E51" s="38">
        <v>0.505</v>
      </c>
      <c r="F51" s="38">
        <v>1.4782999999999999</v>
      </c>
      <c r="G51" s="32">
        <v>1.1664000000000001</v>
      </c>
      <c r="H51" s="38">
        <v>1.1664000000000001</v>
      </c>
    </row>
    <row r="52" spans="1:8" x14ac:dyDescent="0.25">
      <c r="A52" s="42">
        <v>560057</v>
      </c>
      <c r="B52" s="76" t="s">
        <v>57</v>
      </c>
      <c r="C52" s="43">
        <v>31</v>
      </c>
      <c r="D52" s="43">
        <v>60</v>
      </c>
      <c r="E52" s="38">
        <v>0.51700000000000002</v>
      </c>
      <c r="F52" s="38">
        <v>1.516</v>
      </c>
      <c r="G52" s="32">
        <v>1.1976</v>
      </c>
      <c r="H52" s="38">
        <v>1.1976</v>
      </c>
    </row>
    <row r="53" spans="1:8" x14ac:dyDescent="0.25">
      <c r="A53" s="42">
        <v>560033</v>
      </c>
      <c r="B53" s="76" t="s">
        <v>31</v>
      </c>
      <c r="C53" s="43">
        <v>103</v>
      </c>
      <c r="D53" s="43">
        <v>189</v>
      </c>
      <c r="E53" s="38">
        <v>0.54500000000000004</v>
      </c>
      <c r="F53" s="38">
        <v>1.6039000000000001</v>
      </c>
      <c r="G53" s="32">
        <v>1.6039000000000001</v>
      </c>
      <c r="H53" s="38">
        <v>1.6039000000000001</v>
      </c>
    </row>
    <row r="54" spans="1:8" x14ac:dyDescent="0.25">
      <c r="A54" s="42">
        <v>560077</v>
      </c>
      <c r="B54" s="76" t="s">
        <v>97</v>
      </c>
      <c r="C54" s="43">
        <v>22</v>
      </c>
      <c r="D54" s="43">
        <v>40</v>
      </c>
      <c r="E54" s="38">
        <v>0.55000000000000004</v>
      </c>
      <c r="F54" s="38">
        <v>1.6195999999999999</v>
      </c>
      <c r="G54" s="32">
        <v>1.3523000000000001</v>
      </c>
      <c r="H54" s="38">
        <v>1.3523000000000001</v>
      </c>
    </row>
    <row r="55" spans="1:8" x14ac:dyDescent="0.25">
      <c r="A55" s="42">
        <v>560070</v>
      </c>
      <c r="B55" s="76" t="s">
        <v>83</v>
      </c>
      <c r="C55" s="43">
        <v>91</v>
      </c>
      <c r="D55" s="43">
        <v>161</v>
      </c>
      <c r="E55" s="38">
        <v>0.56499999999999995</v>
      </c>
      <c r="F55" s="38">
        <v>1.6666000000000001</v>
      </c>
      <c r="G55" s="32">
        <v>1.2566999999999999</v>
      </c>
      <c r="H55" s="38">
        <v>1.2566999999999999</v>
      </c>
    </row>
    <row r="56" spans="1:8" x14ac:dyDescent="0.25">
      <c r="A56" s="42">
        <v>560075</v>
      </c>
      <c r="B56" s="76" t="s">
        <v>93</v>
      </c>
      <c r="C56" s="43">
        <v>103</v>
      </c>
      <c r="D56" s="43">
        <v>162</v>
      </c>
      <c r="E56" s="38">
        <v>0.63600000000000001</v>
      </c>
      <c r="F56" s="38">
        <v>1.8895</v>
      </c>
      <c r="G56" s="32">
        <v>1.4568000000000001</v>
      </c>
      <c r="H56" s="38">
        <v>1.4568000000000001</v>
      </c>
    </row>
    <row r="57" spans="1:8" x14ac:dyDescent="0.25">
      <c r="A57" s="42">
        <v>560079</v>
      </c>
      <c r="B57" s="76" t="s">
        <v>101</v>
      </c>
      <c r="C57" s="43">
        <v>105</v>
      </c>
      <c r="D57" s="43">
        <v>164</v>
      </c>
      <c r="E57" s="38">
        <v>0.64</v>
      </c>
      <c r="F57" s="38">
        <v>1.9020999999999999</v>
      </c>
      <c r="G57" s="32">
        <v>1.4741</v>
      </c>
      <c r="H57" s="38">
        <v>1.4741</v>
      </c>
    </row>
    <row r="58" spans="1:8" ht="26.25" x14ac:dyDescent="0.25">
      <c r="A58" s="42">
        <v>560206</v>
      </c>
      <c r="B58" s="76" t="s">
        <v>131</v>
      </c>
      <c r="C58" s="43">
        <v>227</v>
      </c>
      <c r="D58" s="43">
        <v>347</v>
      </c>
      <c r="E58" s="38">
        <v>0.65400000000000003</v>
      </c>
      <c r="F58" s="38">
        <v>1.946</v>
      </c>
      <c r="G58" s="32">
        <v>1.946</v>
      </c>
      <c r="H58" s="38">
        <v>1.946</v>
      </c>
    </row>
    <row r="59" spans="1:8" x14ac:dyDescent="0.25">
      <c r="A59" s="42">
        <v>560019</v>
      </c>
      <c r="B59" s="76" t="s">
        <v>19</v>
      </c>
      <c r="C59" s="43">
        <v>177</v>
      </c>
      <c r="D59" s="43">
        <v>270</v>
      </c>
      <c r="E59" s="38">
        <v>0.65600000000000003</v>
      </c>
      <c r="F59" s="38">
        <v>1.9522999999999999</v>
      </c>
      <c r="G59" s="32">
        <v>1.88</v>
      </c>
      <c r="H59" s="38">
        <v>1.88</v>
      </c>
    </row>
    <row r="60" spans="1:8" x14ac:dyDescent="0.25">
      <c r="A60" s="42">
        <v>560017</v>
      </c>
      <c r="B60" s="76" t="s">
        <v>17</v>
      </c>
      <c r="C60" s="43">
        <v>179</v>
      </c>
      <c r="D60" s="43">
        <v>268</v>
      </c>
      <c r="E60" s="38">
        <v>0.66800000000000004</v>
      </c>
      <c r="F60" s="38">
        <v>1.9899</v>
      </c>
      <c r="G60" s="32">
        <v>1.9899</v>
      </c>
      <c r="H60" s="38">
        <v>1.9899</v>
      </c>
    </row>
    <row r="61" spans="1:8" ht="26.25" x14ac:dyDescent="0.25">
      <c r="A61" s="42">
        <v>560026</v>
      </c>
      <c r="B61" s="76" t="s">
        <v>27</v>
      </c>
      <c r="C61" s="43">
        <v>246</v>
      </c>
      <c r="D61" s="43">
        <v>363</v>
      </c>
      <c r="E61" s="38">
        <v>0.67800000000000005</v>
      </c>
      <c r="F61" s="38">
        <v>2.0213000000000001</v>
      </c>
      <c r="G61" s="32">
        <v>1.6817</v>
      </c>
      <c r="H61" s="38">
        <v>1.6817</v>
      </c>
    </row>
    <row r="62" spans="1:8" x14ac:dyDescent="0.25">
      <c r="A62" s="42">
        <v>560021</v>
      </c>
      <c r="B62" s="76" t="s">
        <v>21</v>
      </c>
      <c r="C62" s="43">
        <v>202</v>
      </c>
      <c r="D62" s="43">
        <v>284</v>
      </c>
      <c r="E62" s="38">
        <v>0.71099999999999997</v>
      </c>
      <c r="F62" s="38">
        <v>2.1248999999999998</v>
      </c>
      <c r="G62" s="32">
        <v>1.2473000000000001</v>
      </c>
      <c r="H62" s="38">
        <v>1.2473000000000001</v>
      </c>
    </row>
    <row r="63" spans="1:8" x14ac:dyDescent="0.25">
      <c r="A63" s="42">
        <v>560052</v>
      </c>
      <c r="B63" s="76" t="s">
        <v>47</v>
      </c>
      <c r="C63" s="43">
        <v>68</v>
      </c>
      <c r="D63" s="43">
        <v>94</v>
      </c>
      <c r="E63" s="38">
        <v>0.72299999999999998</v>
      </c>
      <c r="F63" s="38">
        <v>2.1625999999999999</v>
      </c>
      <c r="G63" s="32">
        <v>1.6478999999999999</v>
      </c>
      <c r="H63" s="38">
        <v>1.6478999999999999</v>
      </c>
    </row>
    <row r="64" spans="1:8" x14ac:dyDescent="0.25">
      <c r="A64" s="42">
        <v>560073</v>
      </c>
      <c r="B64" s="76" t="s">
        <v>89</v>
      </c>
      <c r="C64" s="43">
        <v>65</v>
      </c>
      <c r="D64" s="43">
        <v>88</v>
      </c>
      <c r="E64" s="38">
        <v>0.73899999999999999</v>
      </c>
      <c r="F64" s="38">
        <v>2.2128000000000001</v>
      </c>
      <c r="G64" s="32">
        <v>1.8454999999999999</v>
      </c>
      <c r="H64" s="38">
        <v>1.8454999999999999</v>
      </c>
    </row>
    <row r="65" spans="1:8" x14ac:dyDescent="0.25">
      <c r="A65" s="42">
        <v>560064</v>
      </c>
      <c r="B65" s="76" t="s">
        <v>71</v>
      </c>
      <c r="C65" s="43">
        <v>114</v>
      </c>
      <c r="D65" s="43">
        <v>150</v>
      </c>
      <c r="E65" s="38">
        <v>0.76</v>
      </c>
      <c r="F65" s="38">
        <v>2.2787000000000002</v>
      </c>
      <c r="G65" s="32">
        <v>1.7727999999999999</v>
      </c>
      <c r="H65" s="38">
        <v>1.7727999999999999</v>
      </c>
    </row>
    <row r="66" spans="1:8" x14ac:dyDescent="0.25">
      <c r="A66" s="42">
        <v>560022</v>
      </c>
      <c r="B66" s="76" t="s">
        <v>23</v>
      </c>
      <c r="C66" s="43">
        <v>219</v>
      </c>
      <c r="D66" s="43">
        <v>271</v>
      </c>
      <c r="E66" s="38">
        <v>0.80800000000000005</v>
      </c>
      <c r="F66" s="38">
        <v>2.4293999999999998</v>
      </c>
      <c r="G66" s="32">
        <v>1.7977000000000001</v>
      </c>
      <c r="H66" s="38">
        <v>1.7977000000000001</v>
      </c>
    </row>
    <row r="67" spans="1:8" x14ac:dyDescent="0.25">
      <c r="A67" s="42">
        <v>560059</v>
      </c>
      <c r="B67" s="76" t="s">
        <v>61</v>
      </c>
      <c r="C67" s="43">
        <v>49</v>
      </c>
      <c r="D67" s="43">
        <v>59</v>
      </c>
      <c r="E67" s="38">
        <v>0.83099999999999996</v>
      </c>
      <c r="F67" s="38">
        <v>2.5</v>
      </c>
      <c r="G67" s="32">
        <v>2.0049999999999999</v>
      </c>
      <c r="H67" s="38">
        <v>2.0049999999999999</v>
      </c>
    </row>
    <row r="68" spans="1:8" x14ac:dyDescent="0.25">
      <c r="A68" s="42"/>
      <c r="B68" s="76" t="s">
        <v>165</v>
      </c>
      <c r="C68" s="43">
        <f>SUM(C7:C67)</f>
        <v>3047</v>
      </c>
      <c r="D68" s="43">
        <v>6505</v>
      </c>
      <c r="E68" s="38">
        <v>0.46839999999999998</v>
      </c>
      <c r="F68" s="38"/>
      <c r="G68" s="32"/>
      <c r="H68" s="38"/>
    </row>
  </sheetData>
  <mergeCells count="5">
    <mergeCell ref="F1:H1"/>
    <mergeCell ref="A2:H2"/>
    <mergeCell ref="A3:G3"/>
    <mergeCell ref="A4:A5"/>
    <mergeCell ref="B4:B5"/>
  </mergeCells>
  <pageMargins left="0.7" right="0.7" top="0.75" bottom="0.75" header="0.3" footer="0.3"/>
  <pageSetup paperSize="9" scale="5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zoomScale="148" zoomScaleNormal="100" zoomScaleSheetLayoutView="148"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B10" sqref="B10"/>
    </sheetView>
  </sheetViews>
  <sheetFormatPr defaultRowHeight="15" x14ac:dyDescent="0.25"/>
  <cols>
    <col min="1" max="1" width="9.5703125" style="18" customWidth="1"/>
    <col min="2" max="2" width="29.5703125" style="74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25" customWidth="1"/>
    <col min="8" max="8" width="10.5703125" style="21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13.140625" customWidth="1"/>
    <col min="14" max="14" width="11.7109375" bestFit="1" customWidth="1"/>
  </cols>
  <sheetData>
    <row r="1" spans="1:14" ht="48.75" customHeight="1" x14ac:dyDescent="0.25">
      <c r="F1" s="20"/>
      <c r="G1" s="20"/>
      <c r="J1" s="406" t="s">
        <v>252</v>
      </c>
      <c r="K1" s="406"/>
      <c r="L1" s="406"/>
      <c r="M1" s="406"/>
    </row>
    <row r="2" spans="1:14" ht="18" x14ac:dyDescent="0.25">
      <c r="A2" s="435" t="s">
        <v>188</v>
      </c>
      <c r="B2" s="435"/>
      <c r="C2" s="435"/>
      <c r="D2" s="435"/>
      <c r="E2" s="435"/>
      <c r="F2" s="435"/>
      <c r="G2" s="435"/>
      <c r="H2" s="435"/>
      <c r="I2" s="435"/>
      <c r="J2" s="435"/>
    </row>
    <row r="3" spans="1:14" s="19" customFormat="1" ht="33" customHeight="1" x14ac:dyDescent="0.2">
      <c r="A3" s="443" t="s">
        <v>189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</row>
    <row r="4" spans="1:14" s="78" customFormat="1" ht="33.75" x14ac:dyDescent="0.2">
      <c r="A4" s="444" t="s">
        <v>1</v>
      </c>
      <c r="B4" s="436" t="s">
        <v>153</v>
      </c>
      <c r="C4" s="447" t="s">
        <v>190</v>
      </c>
      <c r="D4" s="448"/>
      <c r="E4" s="449" t="s">
        <v>155</v>
      </c>
      <c r="F4" s="450"/>
      <c r="G4" s="451" t="s">
        <v>191</v>
      </c>
      <c r="H4" s="452"/>
      <c r="I4" s="453" t="s">
        <v>192</v>
      </c>
      <c r="J4" s="454"/>
      <c r="K4" s="445" t="s">
        <v>158</v>
      </c>
      <c r="L4" s="446"/>
      <c r="M4" s="77" t="s">
        <v>182</v>
      </c>
    </row>
    <row r="5" spans="1:14" s="78" customFormat="1" ht="22.5" x14ac:dyDescent="0.2">
      <c r="A5" s="444"/>
      <c r="B5" s="436"/>
      <c r="C5" s="298" t="s">
        <v>161</v>
      </c>
      <c r="D5" s="299" t="s">
        <v>162</v>
      </c>
      <c r="E5" s="298" t="s">
        <v>161</v>
      </c>
      <c r="F5" s="299" t="s">
        <v>162</v>
      </c>
      <c r="G5" s="300" t="s">
        <v>161</v>
      </c>
      <c r="H5" s="301" t="s">
        <v>162</v>
      </c>
      <c r="I5" s="300" t="s">
        <v>161</v>
      </c>
      <c r="J5" s="301" t="s">
        <v>162</v>
      </c>
      <c r="K5" s="300" t="s">
        <v>161</v>
      </c>
      <c r="L5" s="301" t="s">
        <v>162</v>
      </c>
      <c r="M5" s="298" t="s">
        <v>163</v>
      </c>
    </row>
    <row r="6" spans="1:14" s="78" customFormat="1" ht="11.25" x14ac:dyDescent="0.2">
      <c r="A6" s="302"/>
      <c r="B6" s="303"/>
      <c r="C6" s="304"/>
      <c r="D6" s="304"/>
      <c r="E6" s="304"/>
      <c r="F6" s="304"/>
      <c r="G6" s="305"/>
      <c r="H6" s="305"/>
      <c r="I6" s="305"/>
      <c r="J6" s="305"/>
      <c r="K6" s="305"/>
      <c r="L6" s="305"/>
      <c r="M6" s="306"/>
    </row>
    <row r="7" spans="1:14" x14ac:dyDescent="0.25">
      <c r="A7" s="35">
        <v>560002</v>
      </c>
      <c r="B7" s="75" t="s">
        <v>13</v>
      </c>
      <c r="C7" s="37">
        <v>1826</v>
      </c>
      <c r="D7" s="37">
        <v>0</v>
      </c>
      <c r="E7" s="37">
        <v>17654</v>
      </c>
      <c r="F7" s="37">
        <v>0</v>
      </c>
      <c r="G7" s="38">
        <v>0.10299999999999999</v>
      </c>
      <c r="H7" s="38">
        <v>0</v>
      </c>
      <c r="I7" s="38">
        <v>2.5</v>
      </c>
      <c r="J7" s="38">
        <v>0</v>
      </c>
      <c r="K7" s="38">
        <v>2.5</v>
      </c>
      <c r="L7" s="38">
        <v>0</v>
      </c>
      <c r="M7" s="40">
        <v>2.5</v>
      </c>
      <c r="N7" s="22"/>
    </row>
    <row r="8" spans="1:14" ht="30" x14ac:dyDescent="0.25">
      <c r="A8" s="35">
        <v>560014</v>
      </c>
      <c r="B8" s="75" t="s">
        <v>15</v>
      </c>
      <c r="C8" s="37">
        <v>223</v>
      </c>
      <c r="D8" s="37">
        <v>2</v>
      </c>
      <c r="E8" s="37">
        <v>5168</v>
      </c>
      <c r="F8" s="37">
        <v>164</v>
      </c>
      <c r="G8" s="38">
        <v>4.2999999999999997E-2</v>
      </c>
      <c r="H8" s="38">
        <v>1.2E-2</v>
      </c>
      <c r="I8" s="38">
        <v>2.5</v>
      </c>
      <c r="J8" s="38">
        <v>2.5</v>
      </c>
      <c r="K8" s="38">
        <v>2.4224999999999999</v>
      </c>
      <c r="L8" s="38">
        <v>7.7499999999999999E-2</v>
      </c>
      <c r="M8" s="40">
        <v>2.5</v>
      </c>
    </row>
    <row r="9" spans="1:14" x14ac:dyDescent="0.25">
      <c r="A9" s="35">
        <v>560017</v>
      </c>
      <c r="B9" s="75" t="s">
        <v>17</v>
      </c>
      <c r="C9" s="37">
        <v>7436</v>
      </c>
      <c r="D9" s="37">
        <v>0</v>
      </c>
      <c r="E9" s="37">
        <v>79343</v>
      </c>
      <c r="F9" s="37">
        <v>1</v>
      </c>
      <c r="G9" s="38">
        <v>9.4E-2</v>
      </c>
      <c r="H9" s="38">
        <v>0</v>
      </c>
      <c r="I9" s="38">
        <v>2.5</v>
      </c>
      <c r="J9" s="38">
        <v>0</v>
      </c>
      <c r="K9" s="38">
        <v>2.5</v>
      </c>
      <c r="L9" s="38">
        <v>0</v>
      </c>
      <c r="M9" s="40">
        <v>2.5</v>
      </c>
      <c r="N9" s="22"/>
    </row>
    <row r="10" spans="1:14" x14ac:dyDescent="0.25">
      <c r="A10" s="35">
        <v>560019</v>
      </c>
      <c r="B10" s="75" t="s">
        <v>19</v>
      </c>
      <c r="C10" s="37">
        <v>7202</v>
      </c>
      <c r="D10" s="37">
        <v>287</v>
      </c>
      <c r="E10" s="37">
        <v>88514</v>
      </c>
      <c r="F10" s="37">
        <v>3434</v>
      </c>
      <c r="G10" s="38">
        <v>8.1000000000000003E-2</v>
      </c>
      <c r="H10" s="38">
        <v>8.4000000000000005E-2</v>
      </c>
      <c r="I10" s="38">
        <v>2.5</v>
      </c>
      <c r="J10" s="38">
        <v>2.5</v>
      </c>
      <c r="K10" s="38">
        <v>2.4075000000000002</v>
      </c>
      <c r="L10" s="38">
        <v>9.2499999999999999E-2</v>
      </c>
      <c r="M10" s="40">
        <v>2.5</v>
      </c>
    </row>
    <row r="11" spans="1:14" x14ac:dyDescent="0.25">
      <c r="A11" s="35">
        <v>560021</v>
      </c>
      <c r="B11" s="75" t="s">
        <v>21</v>
      </c>
      <c r="C11" s="37">
        <v>4848</v>
      </c>
      <c r="D11" s="37">
        <v>3838</v>
      </c>
      <c r="E11" s="37">
        <v>56375</v>
      </c>
      <c r="F11" s="37">
        <v>39651</v>
      </c>
      <c r="G11" s="38">
        <v>8.5999999999999993E-2</v>
      </c>
      <c r="H11" s="38">
        <v>9.7000000000000003E-2</v>
      </c>
      <c r="I11" s="38">
        <v>2.5</v>
      </c>
      <c r="J11" s="38">
        <v>2.5</v>
      </c>
      <c r="K11" s="38">
        <v>1.4675</v>
      </c>
      <c r="L11" s="38">
        <v>1.0325</v>
      </c>
      <c r="M11" s="40">
        <v>2.5</v>
      </c>
      <c r="N11" s="22"/>
    </row>
    <row r="12" spans="1:14" x14ac:dyDescent="0.25">
      <c r="A12" s="35">
        <v>560022</v>
      </c>
      <c r="B12" s="75" t="s">
        <v>23</v>
      </c>
      <c r="C12" s="37">
        <v>5871</v>
      </c>
      <c r="D12" s="37">
        <v>2718</v>
      </c>
      <c r="E12" s="37">
        <v>67471</v>
      </c>
      <c r="F12" s="37">
        <v>23651</v>
      </c>
      <c r="G12" s="38">
        <v>8.6999999999999994E-2</v>
      </c>
      <c r="H12" s="38">
        <v>0.115</v>
      </c>
      <c r="I12" s="38">
        <v>2.5</v>
      </c>
      <c r="J12" s="38">
        <v>2.5</v>
      </c>
      <c r="K12" s="38">
        <v>1.85</v>
      </c>
      <c r="L12" s="38">
        <v>0.65</v>
      </c>
      <c r="M12" s="40">
        <v>2.5</v>
      </c>
    </row>
    <row r="13" spans="1:14" x14ac:dyDescent="0.25">
      <c r="A13" s="35">
        <v>560024</v>
      </c>
      <c r="B13" s="75" t="s">
        <v>25</v>
      </c>
      <c r="C13" s="37">
        <v>104</v>
      </c>
      <c r="D13" s="37">
        <v>4718</v>
      </c>
      <c r="E13" s="37">
        <v>2157</v>
      </c>
      <c r="F13" s="37">
        <v>52133</v>
      </c>
      <c r="G13" s="38">
        <v>4.8000000000000001E-2</v>
      </c>
      <c r="H13" s="38">
        <v>0.09</v>
      </c>
      <c r="I13" s="38">
        <v>2.5</v>
      </c>
      <c r="J13" s="38">
        <v>2.5</v>
      </c>
      <c r="K13" s="38">
        <v>0.1</v>
      </c>
      <c r="L13" s="38">
        <v>2.4</v>
      </c>
      <c r="M13" s="40">
        <v>2.5</v>
      </c>
      <c r="N13" s="22"/>
    </row>
    <row r="14" spans="1:14" ht="30" x14ac:dyDescent="0.25">
      <c r="A14" s="35">
        <v>560026</v>
      </c>
      <c r="B14" s="75" t="s">
        <v>27</v>
      </c>
      <c r="C14" s="37">
        <v>9023</v>
      </c>
      <c r="D14" s="37">
        <v>2269</v>
      </c>
      <c r="E14" s="37">
        <v>101753</v>
      </c>
      <c r="F14" s="37">
        <v>20548</v>
      </c>
      <c r="G14" s="38">
        <v>8.8999999999999996E-2</v>
      </c>
      <c r="H14" s="38">
        <v>0.11</v>
      </c>
      <c r="I14" s="38">
        <v>2.5</v>
      </c>
      <c r="J14" s="38">
        <v>2.5</v>
      </c>
      <c r="K14" s="38">
        <v>2.08</v>
      </c>
      <c r="L14" s="38">
        <v>0.42</v>
      </c>
      <c r="M14" s="40">
        <v>2.5</v>
      </c>
    </row>
    <row r="15" spans="1:14" x14ac:dyDescent="0.25">
      <c r="A15" s="35">
        <v>560032</v>
      </c>
      <c r="B15" s="75" t="s">
        <v>29</v>
      </c>
      <c r="C15" s="37">
        <v>1942</v>
      </c>
      <c r="D15" s="37">
        <v>0</v>
      </c>
      <c r="E15" s="37">
        <v>20151</v>
      </c>
      <c r="F15" s="37">
        <v>0</v>
      </c>
      <c r="G15" s="38">
        <v>9.6000000000000002E-2</v>
      </c>
      <c r="H15" s="38">
        <v>0</v>
      </c>
      <c r="I15" s="38">
        <v>2.5</v>
      </c>
      <c r="J15" s="38">
        <v>0</v>
      </c>
      <c r="K15" s="38">
        <v>2.5</v>
      </c>
      <c r="L15" s="38">
        <v>0</v>
      </c>
      <c r="M15" s="40">
        <v>2.5</v>
      </c>
      <c r="N15" s="22"/>
    </row>
    <row r="16" spans="1:14" x14ac:dyDescent="0.25">
      <c r="A16" s="35">
        <v>560033</v>
      </c>
      <c r="B16" s="75" t="s">
        <v>31</v>
      </c>
      <c r="C16" s="37">
        <v>3913</v>
      </c>
      <c r="D16" s="37">
        <v>0</v>
      </c>
      <c r="E16" s="37">
        <v>43117</v>
      </c>
      <c r="F16" s="37">
        <v>0</v>
      </c>
      <c r="G16" s="38">
        <v>9.0999999999999998E-2</v>
      </c>
      <c r="H16" s="38">
        <v>0</v>
      </c>
      <c r="I16" s="38">
        <v>2.5</v>
      </c>
      <c r="J16" s="38">
        <v>0</v>
      </c>
      <c r="K16" s="38">
        <v>2.5</v>
      </c>
      <c r="L16" s="38">
        <v>0</v>
      </c>
      <c r="M16" s="40">
        <v>2.5</v>
      </c>
    </row>
    <row r="17" spans="1:14" x14ac:dyDescent="0.25">
      <c r="A17" s="35">
        <v>560034</v>
      </c>
      <c r="B17" s="75" t="s">
        <v>33</v>
      </c>
      <c r="C17" s="37">
        <v>4103</v>
      </c>
      <c r="D17" s="37">
        <v>0</v>
      </c>
      <c r="E17" s="37">
        <v>37720</v>
      </c>
      <c r="F17" s="37">
        <v>4</v>
      </c>
      <c r="G17" s="38">
        <v>0.109</v>
      </c>
      <c r="H17" s="38">
        <v>0</v>
      </c>
      <c r="I17" s="38">
        <v>2.5</v>
      </c>
      <c r="J17" s="38">
        <v>0</v>
      </c>
      <c r="K17" s="38">
        <v>2.5</v>
      </c>
      <c r="L17" s="38">
        <v>0</v>
      </c>
      <c r="M17" s="40">
        <v>2.5</v>
      </c>
      <c r="N17" s="22"/>
    </row>
    <row r="18" spans="1:14" x14ac:dyDescent="0.25">
      <c r="A18" s="35">
        <v>560035</v>
      </c>
      <c r="B18" s="75" t="s">
        <v>35</v>
      </c>
      <c r="C18" s="37">
        <v>36</v>
      </c>
      <c r="D18" s="37">
        <v>2743</v>
      </c>
      <c r="E18" s="37">
        <v>1805</v>
      </c>
      <c r="F18" s="37">
        <v>32855</v>
      </c>
      <c r="G18" s="38">
        <v>0.02</v>
      </c>
      <c r="H18" s="38">
        <v>8.3000000000000004E-2</v>
      </c>
      <c r="I18" s="38">
        <v>2.5</v>
      </c>
      <c r="J18" s="38">
        <v>2.5</v>
      </c>
      <c r="K18" s="38">
        <v>0.13</v>
      </c>
      <c r="L18" s="38">
        <v>2.37</v>
      </c>
      <c r="M18" s="40">
        <v>2.5</v>
      </c>
    </row>
    <row r="19" spans="1:14" x14ac:dyDescent="0.25">
      <c r="A19" s="35">
        <v>560036</v>
      </c>
      <c r="B19" s="75" t="s">
        <v>37</v>
      </c>
      <c r="C19" s="37">
        <v>4041</v>
      </c>
      <c r="D19" s="37">
        <v>895</v>
      </c>
      <c r="E19" s="37">
        <v>45681</v>
      </c>
      <c r="F19" s="37">
        <v>10463</v>
      </c>
      <c r="G19" s="38">
        <v>8.7999999999999995E-2</v>
      </c>
      <c r="H19" s="38">
        <v>8.5999999999999993E-2</v>
      </c>
      <c r="I19" s="38">
        <v>2.5</v>
      </c>
      <c r="J19" s="38">
        <v>2.5</v>
      </c>
      <c r="K19" s="38">
        <v>2.0350000000000001</v>
      </c>
      <c r="L19" s="38">
        <v>0.46500000000000002</v>
      </c>
      <c r="M19" s="40">
        <v>2.5</v>
      </c>
      <c r="N19" s="22"/>
    </row>
    <row r="20" spans="1:14" x14ac:dyDescent="0.25">
      <c r="A20" s="35">
        <v>560041</v>
      </c>
      <c r="B20" s="75" t="s">
        <v>39</v>
      </c>
      <c r="C20" s="37">
        <v>31</v>
      </c>
      <c r="D20" s="37">
        <v>2133</v>
      </c>
      <c r="E20" s="37">
        <v>420</v>
      </c>
      <c r="F20" s="37">
        <v>19484</v>
      </c>
      <c r="G20" s="38">
        <v>7.3999999999999996E-2</v>
      </c>
      <c r="H20" s="38">
        <v>0.109</v>
      </c>
      <c r="I20" s="38">
        <v>2.5</v>
      </c>
      <c r="J20" s="38">
        <v>2.5</v>
      </c>
      <c r="K20" s="38">
        <v>5.2499999999999998E-2</v>
      </c>
      <c r="L20" s="38">
        <v>2.4474999999999998</v>
      </c>
      <c r="M20" s="40">
        <v>2.5</v>
      </c>
    </row>
    <row r="21" spans="1:14" x14ac:dyDescent="0.25">
      <c r="A21" s="35">
        <v>560043</v>
      </c>
      <c r="B21" s="75" t="s">
        <v>41</v>
      </c>
      <c r="C21" s="37">
        <v>2173</v>
      </c>
      <c r="D21" s="37">
        <v>797</v>
      </c>
      <c r="E21" s="37">
        <v>20673</v>
      </c>
      <c r="F21" s="37">
        <v>5151</v>
      </c>
      <c r="G21" s="38">
        <v>0.105</v>
      </c>
      <c r="H21" s="38">
        <v>0.155</v>
      </c>
      <c r="I21" s="38">
        <v>2.5</v>
      </c>
      <c r="J21" s="38">
        <v>0</v>
      </c>
      <c r="K21" s="38">
        <v>2.0024999999999999</v>
      </c>
      <c r="L21" s="38">
        <v>0</v>
      </c>
      <c r="M21" s="40">
        <v>2.0024999999999999</v>
      </c>
      <c r="N21" s="22"/>
    </row>
    <row r="22" spans="1:14" x14ac:dyDescent="0.25">
      <c r="A22" s="35">
        <v>560045</v>
      </c>
      <c r="B22" s="75" t="s">
        <v>43</v>
      </c>
      <c r="C22" s="37">
        <v>1979</v>
      </c>
      <c r="D22" s="37">
        <v>519</v>
      </c>
      <c r="E22" s="37">
        <v>20396</v>
      </c>
      <c r="F22" s="37">
        <v>6019</v>
      </c>
      <c r="G22" s="38">
        <v>9.7000000000000003E-2</v>
      </c>
      <c r="H22" s="38">
        <v>8.5999999999999993E-2</v>
      </c>
      <c r="I22" s="38">
        <v>2.5</v>
      </c>
      <c r="J22" s="38">
        <v>2.5</v>
      </c>
      <c r="K22" s="38">
        <v>1.93</v>
      </c>
      <c r="L22" s="38">
        <v>0.56999999999999995</v>
      </c>
      <c r="M22" s="40">
        <v>2.5</v>
      </c>
    </row>
    <row r="23" spans="1:14" x14ac:dyDescent="0.25">
      <c r="A23" s="35">
        <v>560047</v>
      </c>
      <c r="B23" s="75" t="s">
        <v>45</v>
      </c>
      <c r="C23" s="37">
        <v>2822</v>
      </c>
      <c r="D23" s="37">
        <v>674</v>
      </c>
      <c r="E23" s="37">
        <v>29133</v>
      </c>
      <c r="F23" s="37">
        <v>8267</v>
      </c>
      <c r="G23" s="38">
        <v>9.7000000000000003E-2</v>
      </c>
      <c r="H23" s="38">
        <v>8.2000000000000003E-2</v>
      </c>
      <c r="I23" s="38">
        <v>2.5</v>
      </c>
      <c r="J23" s="38">
        <v>2.5</v>
      </c>
      <c r="K23" s="38">
        <v>1.9475</v>
      </c>
      <c r="L23" s="38">
        <v>0.55249999999999999</v>
      </c>
      <c r="M23" s="40">
        <v>2.5</v>
      </c>
      <c r="N23" s="22"/>
    </row>
    <row r="24" spans="1:14" x14ac:dyDescent="0.25">
      <c r="A24" s="35">
        <v>560052</v>
      </c>
      <c r="B24" s="75" t="s">
        <v>47</v>
      </c>
      <c r="C24" s="37">
        <v>2103</v>
      </c>
      <c r="D24" s="37">
        <v>382</v>
      </c>
      <c r="E24" s="37">
        <v>17275</v>
      </c>
      <c r="F24" s="37">
        <v>5382</v>
      </c>
      <c r="G24" s="38">
        <v>0.122</v>
      </c>
      <c r="H24" s="38">
        <v>7.0999999999999994E-2</v>
      </c>
      <c r="I24" s="38">
        <v>1.6238999999999999</v>
      </c>
      <c r="J24" s="38">
        <v>2.5</v>
      </c>
      <c r="K24" s="38">
        <v>1.2374000000000001</v>
      </c>
      <c r="L24" s="38">
        <v>0.59499999999999997</v>
      </c>
      <c r="M24" s="40">
        <v>1.8324</v>
      </c>
    </row>
    <row r="25" spans="1:14" x14ac:dyDescent="0.25">
      <c r="A25" s="35">
        <v>560053</v>
      </c>
      <c r="B25" s="75" t="s">
        <v>49</v>
      </c>
      <c r="C25" s="37">
        <v>1693</v>
      </c>
      <c r="D25" s="37">
        <v>473</v>
      </c>
      <c r="E25" s="37">
        <v>15506</v>
      </c>
      <c r="F25" s="37">
        <v>4301</v>
      </c>
      <c r="G25" s="38">
        <v>0.109</v>
      </c>
      <c r="H25" s="38">
        <v>0.11</v>
      </c>
      <c r="I25" s="38">
        <v>2.5</v>
      </c>
      <c r="J25" s="38">
        <v>2.5</v>
      </c>
      <c r="K25" s="38">
        <v>1.9575</v>
      </c>
      <c r="L25" s="38">
        <v>0.54249999999999998</v>
      </c>
      <c r="M25" s="40">
        <v>2.5</v>
      </c>
      <c r="N25" s="22"/>
    </row>
    <row r="26" spans="1:14" x14ac:dyDescent="0.25">
      <c r="A26" s="35">
        <v>560054</v>
      </c>
      <c r="B26" s="75" t="s">
        <v>51</v>
      </c>
      <c r="C26" s="37">
        <v>1912</v>
      </c>
      <c r="D26" s="37">
        <v>531</v>
      </c>
      <c r="E26" s="37">
        <v>15700</v>
      </c>
      <c r="F26" s="37">
        <v>5320</v>
      </c>
      <c r="G26" s="38">
        <v>0.122</v>
      </c>
      <c r="H26" s="38">
        <v>0.1</v>
      </c>
      <c r="I26" s="38">
        <v>1.6238999999999999</v>
      </c>
      <c r="J26" s="38">
        <v>2.5</v>
      </c>
      <c r="K26" s="38">
        <v>1.2131000000000001</v>
      </c>
      <c r="L26" s="38">
        <v>0.63249999999999995</v>
      </c>
      <c r="M26" s="40">
        <v>1.8455999999999999</v>
      </c>
    </row>
    <row r="27" spans="1:14" x14ac:dyDescent="0.25">
      <c r="A27" s="35">
        <v>560055</v>
      </c>
      <c r="B27" s="75" t="s">
        <v>53</v>
      </c>
      <c r="C27" s="37">
        <v>1331</v>
      </c>
      <c r="D27" s="37">
        <v>283</v>
      </c>
      <c r="E27" s="37">
        <v>10833</v>
      </c>
      <c r="F27" s="37">
        <v>2696</v>
      </c>
      <c r="G27" s="38">
        <v>0.123</v>
      </c>
      <c r="H27" s="38">
        <v>0.105</v>
      </c>
      <c r="I27" s="38">
        <v>1.5385</v>
      </c>
      <c r="J27" s="38">
        <v>2.5</v>
      </c>
      <c r="K27" s="38">
        <v>1.2323</v>
      </c>
      <c r="L27" s="38">
        <v>0.4975</v>
      </c>
      <c r="M27" s="40">
        <v>1.7298</v>
      </c>
      <c r="N27" s="22"/>
    </row>
    <row r="28" spans="1:14" x14ac:dyDescent="0.25">
      <c r="A28" s="35">
        <v>560056</v>
      </c>
      <c r="B28" s="75" t="s">
        <v>55</v>
      </c>
      <c r="C28" s="37">
        <v>1750</v>
      </c>
      <c r="D28" s="37">
        <v>337</v>
      </c>
      <c r="E28" s="37">
        <v>15142</v>
      </c>
      <c r="F28" s="37">
        <v>3381</v>
      </c>
      <c r="G28" s="38">
        <v>0.11600000000000001</v>
      </c>
      <c r="H28" s="38">
        <v>0.1</v>
      </c>
      <c r="I28" s="38">
        <v>2.1368</v>
      </c>
      <c r="J28" s="38">
        <v>2.5</v>
      </c>
      <c r="K28" s="38">
        <v>1.7457</v>
      </c>
      <c r="L28" s="38">
        <v>0.45750000000000002</v>
      </c>
      <c r="M28" s="40">
        <v>2.2031999999999998</v>
      </c>
    </row>
    <row r="29" spans="1:14" x14ac:dyDescent="0.25">
      <c r="A29" s="35">
        <v>560057</v>
      </c>
      <c r="B29" s="75" t="s">
        <v>57</v>
      </c>
      <c r="C29" s="37">
        <v>1617</v>
      </c>
      <c r="D29" s="37">
        <v>470</v>
      </c>
      <c r="E29" s="37">
        <v>12299</v>
      </c>
      <c r="F29" s="37">
        <v>3273</v>
      </c>
      <c r="G29" s="38">
        <v>0.13100000000000001</v>
      </c>
      <c r="H29" s="38">
        <v>0.14399999999999999</v>
      </c>
      <c r="I29" s="38">
        <v>0.85470000000000002</v>
      </c>
      <c r="J29" s="38">
        <v>0.75339999999999996</v>
      </c>
      <c r="K29" s="38">
        <v>0.67520000000000002</v>
      </c>
      <c r="L29" s="38">
        <v>0.15820000000000001</v>
      </c>
      <c r="M29" s="40">
        <v>0.83340000000000003</v>
      </c>
      <c r="N29" s="22"/>
    </row>
    <row r="30" spans="1:14" x14ac:dyDescent="0.25">
      <c r="A30" s="35">
        <v>560058</v>
      </c>
      <c r="B30" s="75" t="s">
        <v>59</v>
      </c>
      <c r="C30" s="37">
        <v>3592</v>
      </c>
      <c r="D30" s="37">
        <v>1108</v>
      </c>
      <c r="E30" s="37">
        <v>35026</v>
      </c>
      <c r="F30" s="37">
        <v>9985</v>
      </c>
      <c r="G30" s="38">
        <v>0.10299999999999999</v>
      </c>
      <c r="H30" s="38">
        <v>0.111</v>
      </c>
      <c r="I30" s="38">
        <v>2.5</v>
      </c>
      <c r="J30" s="38">
        <v>2.5</v>
      </c>
      <c r="K30" s="38">
        <v>1.9450000000000001</v>
      </c>
      <c r="L30" s="38">
        <v>0.55500000000000005</v>
      </c>
      <c r="M30" s="40">
        <v>2.5</v>
      </c>
    </row>
    <row r="31" spans="1:14" x14ac:dyDescent="0.25">
      <c r="A31" s="35">
        <v>560059</v>
      </c>
      <c r="B31" s="75" t="s">
        <v>61</v>
      </c>
      <c r="C31" s="37">
        <v>1511</v>
      </c>
      <c r="D31" s="37">
        <v>193</v>
      </c>
      <c r="E31" s="37">
        <v>10749</v>
      </c>
      <c r="F31" s="37">
        <v>2648</v>
      </c>
      <c r="G31" s="38">
        <v>0.14099999999999999</v>
      </c>
      <c r="H31" s="38">
        <v>7.2999999999999995E-2</v>
      </c>
      <c r="I31" s="38">
        <v>0</v>
      </c>
      <c r="J31" s="38">
        <v>2.5</v>
      </c>
      <c r="K31" s="38">
        <v>0</v>
      </c>
      <c r="L31" s="38">
        <v>0.495</v>
      </c>
      <c r="M31" s="40">
        <v>0.495</v>
      </c>
      <c r="N31" s="22"/>
    </row>
    <row r="32" spans="1:14" x14ac:dyDescent="0.25">
      <c r="A32" s="35">
        <v>560060</v>
      </c>
      <c r="B32" s="75" t="s">
        <v>63</v>
      </c>
      <c r="C32" s="37">
        <v>1493</v>
      </c>
      <c r="D32" s="37">
        <v>495</v>
      </c>
      <c r="E32" s="37">
        <v>11767</v>
      </c>
      <c r="F32" s="37">
        <v>3254</v>
      </c>
      <c r="G32" s="38">
        <v>0.127</v>
      </c>
      <c r="H32" s="38">
        <v>0.152</v>
      </c>
      <c r="I32" s="38">
        <v>1.1966000000000001</v>
      </c>
      <c r="J32" s="38">
        <v>0.20549999999999999</v>
      </c>
      <c r="K32" s="38">
        <v>0.93689999999999996</v>
      </c>
      <c r="L32" s="38">
        <v>4.4600000000000001E-2</v>
      </c>
      <c r="M32" s="40">
        <v>0.98150000000000004</v>
      </c>
    </row>
    <row r="33" spans="1:14" x14ac:dyDescent="0.25">
      <c r="A33" s="35">
        <v>560061</v>
      </c>
      <c r="B33" s="75" t="s">
        <v>65</v>
      </c>
      <c r="C33" s="37">
        <v>2218</v>
      </c>
      <c r="D33" s="37">
        <v>645</v>
      </c>
      <c r="E33" s="37">
        <v>17944</v>
      </c>
      <c r="F33" s="37">
        <v>5306</v>
      </c>
      <c r="G33" s="38">
        <v>0.124</v>
      </c>
      <c r="H33" s="38">
        <v>0.122</v>
      </c>
      <c r="I33" s="38">
        <v>1.4530000000000001</v>
      </c>
      <c r="J33" s="38">
        <v>2.2603</v>
      </c>
      <c r="K33" s="38">
        <v>1.1216999999999999</v>
      </c>
      <c r="L33" s="38">
        <v>0.51529999999999998</v>
      </c>
      <c r="M33" s="40">
        <v>1.6371</v>
      </c>
      <c r="N33" s="22"/>
    </row>
    <row r="34" spans="1:14" x14ac:dyDescent="0.25">
      <c r="A34" s="35">
        <v>560062</v>
      </c>
      <c r="B34" s="75" t="s">
        <v>67</v>
      </c>
      <c r="C34" s="37">
        <v>1314</v>
      </c>
      <c r="D34" s="37">
        <v>482</v>
      </c>
      <c r="E34" s="37">
        <v>12724</v>
      </c>
      <c r="F34" s="37">
        <v>3375</v>
      </c>
      <c r="G34" s="38">
        <v>0.10299999999999999</v>
      </c>
      <c r="H34" s="38">
        <v>0.14299999999999999</v>
      </c>
      <c r="I34" s="38">
        <v>2.5</v>
      </c>
      <c r="J34" s="38">
        <v>0.82189999999999996</v>
      </c>
      <c r="K34" s="38">
        <v>1.9750000000000001</v>
      </c>
      <c r="L34" s="38">
        <v>0.1726</v>
      </c>
      <c r="M34" s="40">
        <v>2.1476000000000002</v>
      </c>
    </row>
    <row r="35" spans="1:14" x14ac:dyDescent="0.25">
      <c r="A35" s="35">
        <v>560063</v>
      </c>
      <c r="B35" s="75" t="s">
        <v>69</v>
      </c>
      <c r="C35" s="37">
        <v>1620</v>
      </c>
      <c r="D35" s="37">
        <v>352</v>
      </c>
      <c r="E35" s="37">
        <v>13900</v>
      </c>
      <c r="F35" s="37">
        <v>4039</v>
      </c>
      <c r="G35" s="38">
        <v>0.11700000000000001</v>
      </c>
      <c r="H35" s="38">
        <v>8.6999999999999994E-2</v>
      </c>
      <c r="I35" s="38">
        <v>2.0512999999999999</v>
      </c>
      <c r="J35" s="38">
        <v>2.5</v>
      </c>
      <c r="K35" s="38">
        <v>1.5896999999999999</v>
      </c>
      <c r="L35" s="38">
        <v>0.5625</v>
      </c>
      <c r="M35" s="40">
        <v>2.1522000000000001</v>
      </c>
      <c r="N35" s="22"/>
    </row>
    <row r="36" spans="1:14" x14ac:dyDescent="0.25">
      <c r="A36" s="35">
        <v>560064</v>
      </c>
      <c r="B36" s="75" t="s">
        <v>71</v>
      </c>
      <c r="C36" s="37">
        <v>3133</v>
      </c>
      <c r="D36" s="37">
        <v>729</v>
      </c>
      <c r="E36" s="37">
        <v>30501</v>
      </c>
      <c r="F36" s="37">
        <v>8716</v>
      </c>
      <c r="G36" s="38">
        <v>0.10299999999999999</v>
      </c>
      <c r="H36" s="38">
        <v>8.4000000000000005E-2</v>
      </c>
      <c r="I36" s="38">
        <v>2.5</v>
      </c>
      <c r="J36" s="38">
        <v>2.5</v>
      </c>
      <c r="K36" s="38">
        <v>1.9450000000000001</v>
      </c>
      <c r="L36" s="38">
        <v>0.55500000000000005</v>
      </c>
      <c r="M36" s="40">
        <v>2.5</v>
      </c>
    </row>
    <row r="37" spans="1:14" x14ac:dyDescent="0.25">
      <c r="A37" s="35">
        <v>560065</v>
      </c>
      <c r="B37" s="75" t="s">
        <v>73</v>
      </c>
      <c r="C37" s="37">
        <v>1603</v>
      </c>
      <c r="D37" s="37">
        <v>405</v>
      </c>
      <c r="E37" s="37">
        <v>12891</v>
      </c>
      <c r="F37" s="37">
        <v>3096</v>
      </c>
      <c r="G37" s="38">
        <v>0.124</v>
      </c>
      <c r="H37" s="38">
        <v>0.13100000000000001</v>
      </c>
      <c r="I37" s="38">
        <v>1.4530000000000001</v>
      </c>
      <c r="J37" s="38">
        <v>1.6437999999999999</v>
      </c>
      <c r="K37" s="38">
        <v>1.1711</v>
      </c>
      <c r="L37" s="38">
        <v>0.31890000000000002</v>
      </c>
      <c r="M37" s="40">
        <v>1.49</v>
      </c>
      <c r="N37" s="22"/>
    </row>
    <row r="38" spans="1:14" x14ac:dyDescent="0.25">
      <c r="A38" s="35">
        <v>560066</v>
      </c>
      <c r="B38" s="75" t="s">
        <v>75</v>
      </c>
      <c r="C38" s="37">
        <v>1102</v>
      </c>
      <c r="D38" s="37">
        <v>208</v>
      </c>
      <c r="E38" s="37">
        <v>8788</v>
      </c>
      <c r="F38" s="37">
        <v>2205</v>
      </c>
      <c r="G38" s="38">
        <v>0.125</v>
      </c>
      <c r="H38" s="38">
        <v>9.4E-2</v>
      </c>
      <c r="I38" s="38">
        <v>1.3674999999999999</v>
      </c>
      <c r="J38" s="38">
        <v>2.5</v>
      </c>
      <c r="K38" s="38">
        <v>1.0926</v>
      </c>
      <c r="L38" s="38">
        <v>0.50249999999999995</v>
      </c>
      <c r="M38" s="40">
        <v>1.5951</v>
      </c>
    </row>
    <row r="39" spans="1:14" x14ac:dyDescent="0.25">
      <c r="A39" s="35">
        <v>560067</v>
      </c>
      <c r="B39" s="75" t="s">
        <v>77</v>
      </c>
      <c r="C39" s="37">
        <v>2672</v>
      </c>
      <c r="D39" s="37">
        <v>583</v>
      </c>
      <c r="E39" s="37">
        <v>21717</v>
      </c>
      <c r="F39" s="37">
        <v>6718</v>
      </c>
      <c r="G39" s="38">
        <v>0.123</v>
      </c>
      <c r="H39" s="38">
        <v>8.6999999999999994E-2</v>
      </c>
      <c r="I39" s="38">
        <v>1.5385</v>
      </c>
      <c r="J39" s="38">
        <v>2.5</v>
      </c>
      <c r="K39" s="38">
        <v>1.1754</v>
      </c>
      <c r="L39" s="38">
        <v>0.59</v>
      </c>
      <c r="M39" s="40">
        <v>1.7654000000000001</v>
      </c>
      <c r="N39" s="22"/>
    </row>
    <row r="40" spans="1:14" x14ac:dyDescent="0.25">
      <c r="A40" s="35">
        <v>560068</v>
      </c>
      <c r="B40" s="75" t="s">
        <v>79</v>
      </c>
      <c r="C40" s="37">
        <v>3217</v>
      </c>
      <c r="D40" s="37">
        <v>750</v>
      </c>
      <c r="E40" s="37">
        <v>25343</v>
      </c>
      <c r="F40" s="37">
        <v>7458</v>
      </c>
      <c r="G40" s="38">
        <v>0.127</v>
      </c>
      <c r="H40" s="38">
        <v>0.10100000000000001</v>
      </c>
      <c r="I40" s="38">
        <v>1.1966000000000001</v>
      </c>
      <c r="J40" s="38">
        <v>2.5</v>
      </c>
      <c r="K40" s="38">
        <v>0.92500000000000004</v>
      </c>
      <c r="L40" s="38">
        <v>0.5675</v>
      </c>
      <c r="M40" s="40">
        <v>1.4924999999999999</v>
      </c>
    </row>
    <row r="41" spans="1:14" x14ac:dyDescent="0.25">
      <c r="A41" s="35">
        <v>560069</v>
      </c>
      <c r="B41" s="75" t="s">
        <v>81</v>
      </c>
      <c r="C41" s="37">
        <v>1842</v>
      </c>
      <c r="D41" s="37">
        <v>465</v>
      </c>
      <c r="E41" s="37">
        <v>15470</v>
      </c>
      <c r="F41" s="37">
        <v>4357</v>
      </c>
      <c r="G41" s="38">
        <v>0.11899999999999999</v>
      </c>
      <c r="H41" s="38">
        <v>0.107</v>
      </c>
      <c r="I41" s="38">
        <v>1.8803000000000001</v>
      </c>
      <c r="J41" s="38">
        <v>2.5</v>
      </c>
      <c r="K41" s="38">
        <v>1.4666999999999999</v>
      </c>
      <c r="L41" s="38">
        <v>0.55000000000000004</v>
      </c>
      <c r="M41" s="40">
        <v>2.0167000000000002</v>
      </c>
      <c r="N41" s="22"/>
    </row>
    <row r="42" spans="1:14" x14ac:dyDescent="0.25">
      <c r="A42" s="35">
        <v>560070</v>
      </c>
      <c r="B42" s="75" t="s">
        <v>83</v>
      </c>
      <c r="C42" s="37">
        <v>6883</v>
      </c>
      <c r="D42" s="37">
        <v>2192</v>
      </c>
      <c r="E42" s="37">
        <v>59834</v>
      </c>
      <c r="F42" s="37">
        <v>19534</v>
      </c>
      <c r="G42" s="38">
        <v>0.115</v>
      </c>
      <c r="H42" s="38">
        <v>0.112</v>
      </c>
      <c r="I42" s="38">
        <v>2.2222</v>
      </c>
      <c r="J42" s="38">
        <v>2.5</v>
      </c>
      <c r="K42" s="38">
        <v>1.6756</v>
      </c>
      <c r="L42" s="38">
        <v>0.61499999999999999</v>
      </c>
      <c r="M42" s="40">
        <v>2.2906</v>
      </c>
    </row>
    <row r="43" spans="1:14" x14ac:dyDescent="0.25">
      <c r="A43" s="35">
        <v>560071</v>
      </c>
      <c r="B43" s="75" t="s">
        <v>85</v>
      </c>
      <c r="C43" s="37">
        <v>2532</v>
      </c>
      <c r="D43" s="37">
        <v>689</v>
      </c>
      <c r="E43" s="37">
        <v>18012</v>
      </c>
      <c r="F43" s="37">
        <v>5976</v>
      </c>
      <c r="G43" s="38">
        <v>0.14099999999999999</v>
      </c>
      <c r="H43" s="38">
        <v>0.115</v>
      </c>
      <c r="I43" s="38">
        <v>0</v>
      </c>
      <c r="J43" s="38">
        <v>2.5</v>
      </c>
      <c r="K43" s="38">
        <v>0</v>
      </c>
      <c r="L43" s="38">
        <v>0.62250000000000005</v>
      </c>
      <c r="M43" s="40">
        <v>0.62250000000000005</v>
      </c>
      <c r="N43" s="22"/>
    </row>
    <row r="44" spans="1:14" x14ac:dyDescent="0.25">
      <c r="A44" s="35">
        <v>560072</v>
      </c>
      <c r="B44" s="75" t="s">
        <v>87</v>
      </c>
      <c r="C44" s="37">
        <v>2295</v>
      </c>
      <c r="D44" s="37">
        <v>542</v>
      </c>
      <c r="E44" s="37">
        <v>19294</v>
      </c>
      <c r="F44" s="37">
        <v>5150</v>
      </c>
      <c r="G44" s="38">
        <v>0.11899999999999999</v>
      </c>
      <c r="H44" s="38">
        <v>0.105</v>
      </c>
      <c r="I44" s="38">
        <v>1.8803000000000001</v>
      </c>
      <c r="J44" s="38">
        <v>2.5</v>
      </c>
      <c r="K44" s="38">
        <v>1.4836</v>
      </c>
      <c r="L44" s="38">
        <v>0.52749999999999997</v>
      </c>
      <c r="M44" s="40">
        <v>2.0110999999999999</v>
      </c>
    </row>
    <row r="45" spans="1:14" x14ac:dyDescent="0.25">
      <c r="A45" s="35">
        <v>560073</v>
      </c>
      <c r="B45" s="75" t="s">
        <v>89</v>
      </c>
      <c r="C45" s="37">
        <v>1474</v>
      </c>
      <c r="D45" s="37">
        <v>224</v>
      </c>
      <c r="E45" s="37">
        <v>10948</v>
      </c>
      <c r="F45" s="37">
        <v>2173</v>
      </c>
      <c r="G45" s="38">
        <v>0.13500000000000001</v>
      </c>
      <c r="H45" s="38">
        <v>0.10299999999999999</v>
      </c>
      <c r="I45" s="38">
        <v>0.51280000000000003</v>
      </c>
      <c r="J45" s="38">
        <v>2.5</v>
      </c>
      <c r="K45" s="38">
        <v>0.42770000000000002</v>
      </c>
      <c r="L45" s="38">
        <v>0.41499999999999998</v>
      </c>
      <c r="M45" s="40">
        <v>0.8427</v>
      </c>
      <c r="N45" s="22"/>
    </row>
    <row r="46" spans="1:14" x14ac:dyDescent="0.25">
      <c r="A46" s="35">
        <v>560074</v>
      </c>
      <c r="B46" s="75" t="s">
        <v>91</v>
      </c>
      <c r="C46" s="37">
        <v>2278</v>
      </c>
      <c r="D46" s="37">
        <v>562</v>
      </c>
      <c r="E46" s="37">
        <v>17961</v>
      </c>
      <c r="F46" s="37">
        <v>5780</v>
      </c>
      <c r="G46" s="38">
        <v>0.127</v>
      </c>
      <c r="H46" s="38">
        <v>9.7000000000000003E-2</v>
      </c>
      <c r="I46" s="38">
        <v>1.1966000000000001</v>
      </c>
      <c r="J46" s="38">
        <v>2.5</v>
      </c>
      <c r="K46" s="38">
        <v>0.90580000000000005</v>
      </c>
      <c r="L46" s="38">
        <v>0.60750000000000004</v>
      </c>
      <c r="M46" s="40">
        <v>1.5133000000000001</v>
      </c>
    </row>
    <row r="47" spans="1:14" x14ac:dyDescent="0.25">
      <c r="A47" s="35">
        <v>560075</v>
      </c>
      <c r="B47" s="75" t="s">
        <v>93</v>
      </c>
      <c r="C47" s="37">
        <v>3471</v>
      </c>
      <c r="D47" s="37">
        <v>691</v>
      </c>
      <c r="E47" s="37">
        <v>29297</v>
      </c>
      <c r="F47" s="37">
        <v>8718</v>
      </c>
      <c r="G47" s="38">
        <v>0.11799999999999999</v>
      </c>
      <c r="H47" s="38">
        <v>7.9000000000000001E-2</v>
      </c>
      <c r="I47" s="38">
        <v>1.9658</v>
      </c>
      <c r="J47" s="38">
        <v>2.5</v>
      </c>
      <c r="K47" s="38">
        <v>1.5156000000000001</v>
      </c>
      <c r="L47" s="38">
        <v>0.57250000000000001</v>
      </c>
      <c r="M47" s="40">
        <v>2.0880999999999998</v>
      </c>
      <c r="N47" s="22"/>
    </row>
    <row r="48" spans="1:14" x14ac:dyDescent="0.25">
      <c r="A48" s="35">
        <v>560076</v>
      </c>
      <c r="B48" s="75" t="s">
        <v>95</v>
      </c>
      <c r="C48" s="37">
        <v>999</v>
      </c>
      <c r="D48" s="37">
        <v>245</v>
      </c>
      <c r="E48" s="37">
        <v>8778</v>
      </c>
      <c r="F48" s="37">
        <v>2329</v>
      </c>
      <c r="G48" s="38">
        <v>0.114</v>
      </c>
      <c r="H48" s="38">
        <v>0.105</v>
      </c>
      <c r="I48" s="38">
        <v>2.3077000000000001</v>
      </c>
      <c r="J48" s="38">
        <v>2.5</v>
      </c>
      <c r="K48" s="38">
        <v>1.8230999999999999</v>
      </c>
      <c r="L48" s="38">
        <v>0.52500000000000002</v>
      </c>
      <c r="M48" s="40">
        <v>2.3481000000000001</v>
      </c>
    </row>
    <row r="49" spans="1:14" x14ac:dyDescent="0.25">
      <c r="A49" s="35">
        <v>560077</v>
      </c>
      <c r="B49" s="75" t="s">
        <v>97</v>
      </c>
      <c r="C49" s="37">
        <v>1163</v>
      </c>
      <c r="D49" s="37">
        <v>260</v>
      </c>
      <c r="E49" s="37">
        <v>10537</v>
      </c>
      <c r="F49" s="37">
        <v>2082</v>
      </c>
      <c r="G49" s="38">
        <v>0.11</v>
      </c>
      <c r="H49" s="38">
        <v>0.125</v>
      </c>
      <c r="I49" s="38">
        <v>2.5</v>
      </c>
      <c r="J49" s="38">
        <v>2.0548000000000002</v>
      </c>
      <c r="K49" s="38">
        <v>2.0874999999999999</v>
      </c>
      <c r="L49" s="38">
        <v>0.33900000000000002</v>
      </c>
      <c r="M49" s="40">
        <v>2.4264999999999999</v>
      </c>
      <c r="N49" s="22"/>
    </row>
    <row r="50" spans="1:14" x14ac:dyDescent="0.25">
      <c r="A50" s="35">
        <v>560078</v>
      </c>
      <c r="B50" s="75" t="s">
        <v>99</v>
      </c>
      <c r="C50" s="37">
        <v>4003</v>
      </c>
      <c r="D50" s="37">
        <v>1462</v>
      </c>
      <c r="E50" s="37">
        <v>34257</v>
      </c>
      <c r="F50" s="37">
        <v>11835</v>
      </c>
      <c r="G50" s="38">
        <v>0.11700000000000001</v>
      </c>
      <c r="H50" s="38">
        <v>0.124</v>
      </c>
      <c r="I50" s="38">
        <v>2.0512999999999999</v>
      </c>
      <c r="J50" s="38">
        <v>2.1233</v>
      </c>
      <c r="K50" s="38">
        <v>1.5241</v>
      </c>
      <c r="L50" s="38">
        <v>0.54569999999999996</v>
      </c>
      <c r="M50" s="40">
        <v>2.0697999999999999</v>
      </c>
    </row>
    <row r="51" spans="1:14" x14ac:dyDescent="0.25">
      <c r="A51" s="35">
        <v>560079</v>
      </c>
      <c r="B51" s="75" t="s">
        <v>101</v>
      </c>
      <c r="C51" s="37">
        <v>3939</v>
      </c>
      <c r="D51" s="37">
        <v>1261</v>
      </c>
      <c r="E51" s="37">
        <v>32926</v>
      </c>
      <c r="F51" s="37">
        <v>9559</v>
      </c>
      <c r="G51" s="38">
        <v>0.12</v>
      </c>
      <c r="H51" s="38">
        <v>0.13200000000000001</v>
      </c>
      <c r="I51" s="38">
        <v>1.7948999999999999</v>
      </c>
      <c r="J51" s="38">
        <v>1.5752999999999999</v>
      </c>
      <c r="K51" s="38">
        <v>1.391</v>
      </c>
      <c r="L51" s="38">
        <v>0.35449999999999998</v>
      </c>
      <c r="M51" s="40">
        <v>1.7455000000000001</v>
      </c>
      <c r="N51" s="22"/>
    </row>
    <row r="52" spans="1:14" x14ac:dyDescent="0.25">
      <c r="A52" s="35">
        <v>560080</v>
      </c>
      <c r="B52" s="75" t="s">
        <v>103</v>
      </c>
      <c r="C52" s="37">
        <v>2143</v>
      </c>
      <c r="D52" s="37">
        <v>675</v>
      </c>
      <c r="E52" s="37">
        <v>17483</v>
      </c>
      <c r="F52" s="37">
        <v>5233</v>
      </c>
      <c r="G52" s="38">
        <v>0.123</v>
      </c>
      <c r="H52" s="38">
        <v>0.129</v>
      </c>
      <c r="I52" s="38">
        <v>1.5385</v>
      </c>
      <c r="J52" s="38">
        <v>1.7807999999999999</v>
      </c>
      <c r="K52" s="38">
        <v>1.1846000000000001</v>
      </c>
      <c r="L52" s="38">
        <v>0.40960000000000002</v>
      </c>
      <c r="M52" s="40">
        <v>1.5942000000000001</v>
      </c>
    </row>
    <row r="53" spans="1:14" x14ac:dyDescent="0.25">
      <c r="A53" s="35">
        <v>560081</v>
      </c>
      <c r="B53" s="75" t="s">
        <v>105</v>
      </c>
      <c r="C53" s="37">
        <v>2233</v>
      </c>
      <c r="D53" s="37">
        <v>825</v>
      </c>
      <c r="E53" s="37">
        <v>19786</v>
      </c>
      <c r="F53" s="37">
        <v>6820</v>
      </c>
      <c r="G53" s="38">
        <v>0.113</v>
      </c>
      <c r="H53" s="38">
        <v>0.121</v>
      </c>
      <c r="I53" s="38">
        <v>2.3932000000000002</v>
      </c>
      <c r="J53" s="38">
        <v>2.3288000000000002</v>
      </c>
      <c r="K53" s="38">
        <v>1.7805</v>
      </c>
      <c r="L53" s="38">
        <v>0.59619999999999995</v>
      </c>
      <c r="M53" s="40">
        <v>2.3767</v>
      </c>
      <c r="N53" s="22"/>
    </row>
    <row r="54" spans="1:14" x14ac:dyDescent="0.25">
      <c r="A54" s="35">
        <v>560082</v>
      </c>
      <c r="B54" s="75" t="s">
        <v>107</v>
      </c>
      <c r="C54" s="37">
        <v>1836</v>
      </c>
      <c r="D54" s="37">
        <v>519</v>
      </c>
      <c r="E54" s="37">
        <v>15239</v>
      </c>
      <c r="F54" s="37">
        <v>3863</v>
      </c>
      <c r="G54" s="38">
        <v>0.12</v>
      </c>
      <c r="H54" s="38">
        <v>0.13400000000000001</v>
      </c>
      <c r="I54" s="38">
        <v>1.7948999999999999</v>
      </c>
      <c r="J54" s="38">
        <v>1.4383999999999999</v>
      </c>
      <c r="K54" s="38">
        <v>1.4322999999999999</v>
      </c>
      <c r="L54" s="38">
        <v>0.29049999999999998</v>
      </c>
      <c r="M54" s="40">
        <v>1.7229000000000001</v>
      </c>
    </row>
    <row r="55" spans="1:14" x14ac:dyDescent="0.25">
      <c r="A55" s="35">
        <v>560083</v>
      </c>
      <c r="B55" s="75" t="s">
        <v>109</v>
      </c>
      <c r="C55" s="37">
        <v>1717</v>
      </c>
      <c r="D55" s="37">
        <v>437</v>
      </c>
      <c r="E55" s="37">
        <v>13926</v>
      </c>
      <c r="F55" s="37">
        <v>3315</v>
      </c>
      <c r="G55" s="38">
        <v>0.123</v>
      </c>
      <c r="H55" s="38">
        <v>0.13200000000000001</v>
      </c>
      <c r="I55" s="38">
        <v>1.5385</v>
      </c>
      <c r="J55" s="38">
        <v>1.5752999999999999</v>
      </c>
      <c r="K55" s="38">
        <v>1.2431000000000001</v>
      </c>
      <c r="L55" s="38">
        <v>0.30249999999999999</v>
      </c>
      <c r="M55" s="40">
        <v>1.5455000000000001</v>
      </c>
      <c r="N55" s="22"/>
    </row>
    <row r="56" spans="1:14" x14ac:dyDescent="0.25">
      <c r="A56" s="35">
        <v>560084</v>
      </c>
      <c r="B56" s="75" t="s">
        <v>111</v>
      </c>
      <c r="C56" s="37">
        <v>2252</v>
      </c>
      <c r="D56" s="37">
        <v>663</v>
      </c>
      <c r="E56" s="37">
        <v>20141</v>
      </c>
      <c r="F56" s="37">
        <v>6468</v>
      </c>
      <c r="G56" s="38">
        <v>0.112</v>
      </c>
      <c r="H56" s="38">
        <v>0.10299999999999999</v>
      </c>
      <c r="I56" s="38">
        <v>2.4786000000000001</v>
      </c>
      <c r="J56" s="38">
        <v>2.5</v>
      </c>
      <c r="K56" s="38">
        <v>1.8763000000000001</v>
      </c>
      <c r="L56" s="38">
        <v>0.60750000000000004</v>
      </c>
      <c r="M56" s="40">
        <v>2.4838</v>
      </c>
    </row>
    <row r="57" spans="1:14" ht="30" x14ac:dyDescent="0.25">
      <c r="A57" s="35">
        <v>560085</v>
      </c>
      <c r="B57" s="75" t="s">
        <v>113</v>
      </c>
      <c r="C57" s="37">
        <v>322</v>
      </c>
      <c r="D57" s="37">
        <v>8</v>
      </c>
      <c r="E57" s="37">
        <v>9397</v>
      </c>
      <c r="F57" s="37">
        <v>359</v>
      </c>
      <c r="G57" s="38">
        <v>3.4000000000000002E-2</v>
      </c>
      <c r="H57" s="38">
        <v>2.1999999999999999E-2</v>
      </c>
      <c r="I57" s="38">
        <v>2.5</v>
      </c>
      <c r="J57" s="38">
        <v>2.5</v>
      </c>
      <c r="K57" s="38">
        <v>2.4075000000000002</v>
      </c>
      <c r="L57" s="38">
        <v>9.2499999999999999E-2</v>
      </c>
      <c r="M57" s="40">
        <v>2.5</v>
      </c>
      <c r="N57" s="22"/>
    </row>
    <row r="58" spans="1:14" ht="30" x14ac:dyDescent="0.25">
      <c r="A58" s="35">
        <v>560086</v>
      </c>
      <c r="B58" s="75" t="s">
        <v>115</v>
      </c>
      <c r="C58" s="37">
        <v>2084</v>
      </c>
      <c r="D58" s="37">
        <v>46</v>
      </c>
      <c r="E58" s="37">
        <v>17620</v>
      </c>
      <c r="F58" s="37">
        <v>541</v>
      </c>
      <c r="G58" s="38">
        <v>0.11799999999999999</v>
      </c>
      <c r="H58" s="38">
        <v>8.5000000000000006E-2</v>
      </c>
      <c r="I58" s="38">
        <v>1.9658</v>
      </c>
      <c r="J58" s="38">
        <v>2.5</v>
      </c>
      <c r="K58" s="38">
        <v>1.9068000000000001</v>
      </c>
      <c r="L58" s="38">
        <v>7.4999999999999997E-2</v>
      </c>
      <c r="M58" s="40">
        <v>1.9818</v>
      </c>
    </row>
    <row r="59" spans="1:14" x14ac:dyDescent="0.25">
      <c r="A59" s="35">
        <v>560087</v>
      </c>
      <c r="B59" s="75" t="s">
        <v>117</v>
      </c>
      <c r="C59" s="37">
        <v>1985</v>
      </c>
      <c r="D59" s="37">
        <v>0</v>
      </c>
      <c r="E59" s="37">
        <v>24729</v>
      </c>
      <c r="F59" s="37">
        <v>1</v>
      </c>
      <c r="G59" s="38">
        <v>0.08</v>
      </c>
      <c r="H59" s="38">
        <v>0</v>
      </c>
      <c r="I59" s="38">
        <v>2.5</v>
      </c>
      <c r="J59" s="38">
        <v>0</v>
      </c>
      <c r="K59" s="38">
        <v>2.5</v>
      </c>
      <c r="L59" s="38">
        <v>0</v>
      </c>
      <c r="M59" s="40">
        <v>2.5</v>
      </c>
      <c r="N59" s="22"/>
    </row>
    <row r="60" spans="1:14" ht="30" x14ac:dyDescent="0.25">
      <c r="A60" s="35">
        <v>560088</v>
      </c>
      <c r="B60" s="75" t="s">
        <v>119</v>
      </c>
      <c r="C60" s="37">
        <v>439</v>
      </c>
      <c r="D60" s="37">
        <v>0</v>
      </c>
      <c r="E60" s="37">
        <v>5982</v>
      </c>
      <c r="F60" s="37">
        <v>0</v>
      </c>
      <c r="G60" s="38">
        <v>7.2999999999999995E-2</v>
      </c>
      <c r="H60" s="38">
        <v>0</v>
      </c>
      <c r="I60" s="38">
        <v>2.5</v>
      </c>
      <c r="J60" s="38">
        <v>0</v>
      </c>
      <c r="K60" s="38">
        <v>2.5</v>
      </c>
      <c r="L60" s="38">
        <v>0</v>
      </c>
      <c r="M60" s="40">
        <v>2.5</v>
      </c>
    </row>
    <row r="61" spans="1:14" ht="30" x14ac:dyDescent="0.25">
      <c r="A61" s="35">
        <v>560089</v>
      </c>
      <c r="B61" s="75" t="s">
        <v>121</v>
      </c>
      <c r="C61" s="37">
        <v>427</v>
      </c>
      <c r="D61" s="37">
        <v>0</v>
      </c>
      <c r="E61" s="37">
        <v>3996</v>
      </c>
      <c r="F61" s="37">
        <v>0</v>
      </c>
      <c r="G61" s="38">
        <v>0.107</v>
      </c>
      <c r="H61" s="38">
        <v>0</v>
      </c>
      <c r="I61" s="38">
        <v>2.5</v>
      </c>
      <c r="J61" s="38">
        <v>0</v>
      </c>
      <c r="K61" s="38">
        <v>2.5</v>
      </c>
      <c r="L61" s="38">
        <v>0</v>
      </c>
      <c r="M61" s="40">
        <v>2.5</v>
      </c>
      <c r="N61" s="22"/>
    </row>
    <row r="62" spans="1:14" ht="30" x14ac:dyDescent="0.25">
      <c r="A62" s="35">
        <v>560096</v>
      </c>
      <c r="B62" s="75" t="s">
        <v>123</v>
      </c>
      <c r="C62" s="37">
        <v>23</v>
      </c>
      <c r="D62" s="37">
        <v>0</v>
      </c>
      <c r="E62" s="37">
        <v>406</v>
      </c>
      <c r="F62" s="37">
        <v>1</v>
      </c>
      <c r="G62" s="38">
        <v>5.7000000000000002E-2</v>
      </c>
      <c r="H62" s="38">
        <v>0</v>
      </c>
      <c r="I62" s="38">
        <v>2.5</v>
      </c>
      <c r="J62" s="38">
        <v>0</v>
      </c>
      <c r="K62" s="38">
        <v>2.4950000000000001</v>
      </c>
      <c r="L62" s="38">
        <v>0</v>
      </c>
      <c r="M62" s="40">
        <v>2.4950000000000001</v>
      </c>
    </row>
    <row r="63" spans="1:14" x14ac:dyDescent="0.25">
      <c r="A63" s="35">
        <v>560098</v>
      </c>
      <c r="B63" s="75" t="s">
        <v>125</v>
      </c>
      <c r="C63" s="37">
        <v>280</v>
      </c>
      <c r="D63" s="37">
        <v>0</v>
      </c>
      <c r="E63" s="37">
        <v>6604</v>
      </c>
      <c r="F63" s="37">
        <v>1</v>
      </c>
      <c r="G63" s="38">
        <v>4.2000000000000003E-2</v>
      </c>
      <c r="H63" s="38">
        <v>0</v>
      </c>
      <c r="I63" s="38">
        <v>2.5</v>
      </c>
      <c r="J63" s="38">
        <v>0</v>
      </c>
      <c r="K63" s="38">
        <v>2.5</v>
      </c>
      <c r="L63" s="38">
        <v>0</v>
      </c>
      <c r="M63" s="40">
        <v>2.5</v>
      </c>
      <c r="N63" s="22"/>
    </row>
    <row r="64" spans="1:14" ht="30" x14ac:dyDescent="0.25">
      <c r="A64" s="35">
        <v>560099</v>
      </c>
      <c r="B64" s="75" t="s">
        <v>127</v>
      </c>
      <c r="C64" s="37">
        <v>215</v>
      </c>
      <c r="D64" s="37">
        <v>10</v>
      </c>
      <c r="E64" s="37">
        <v>2110</v>
      </c>
      <c r="F64" s="37">
        <v>70</v>
      </c>
      <c r="G64" s="38">
        <v>0.10199999999999999</v>
      </c>
      <c r="H64" s="38">
        <v>0.14299999999999999</v>
      </c>
      <c r="I64" s="38">
        <v>2.5</v>
      </c>
      <c r="J64" s="38">
        <v>0.82189999999999996</v>
      </c>
      <c r="K64" s="38">
        <v>2.42</v>
      </c>
      <c r="L64" s="38">
        <v>2.63E-2</v>
      </c>
      <c r="M64" s="40">
        <v>2.4462999999999999</v>
      </c>
    </row>
    <row r="65" spans="1:14" x14ac:dyDescent="0.25">
      <c r="A65" s="35">
        <v>560205</v>
      </c>
      <c r="B65" s="75" t="s">
        <v>129</v>
      </c>
      <c r="C65" s="37">
        <v>2</v>
      </c>
      <c r="D65" s="37">
        <v>0</v>
      </c>
      <c r="E65" s="37">
        <v>20</v>
      </c>
      <c r="F65" s="37">
        <v>26</v>
      </c>
      <c r="G65" s="38">
        <v>0.1</v>
      </c>
      <c r="H65" s="38">
        <v>0</v>
      </c>
      <c r="I65" s="38">
        <v>2.5</v>
      </c>
      <c r="J65" s="38">
        <v>0</v>
      </c>
      <c r="K65" s="38">
        <v>1.0874999999999999</v>
      </c>
      <c r="L65" s="38">
        <v>0</v>
      </c>
      <c r="M65" s="40">
        <v>1.0874999999999999</v>
      </c>
      <c r="N65" s="22"/>
    </row>
    <row r="66" spans="1:14" ht="45" x14ac:dyDescent="0.25">
      <c r="A66" s="35">
        <v>560206</v>
      </c>
      <c r="B66" s="75" t="s">
        <v>131</v>
      </c>
      <c r="C66" s="37">
        <v>5925</v>
      </c>
      <c r="D66" s="37">
        <v>0</v>
      </c>
      <c r="E66" s="37">
        <v>72378</v>
      </c>
      <c r="F66" s="37">
        <v>16</v>
      </c>
      <c r="G66" s="38">
        <v>8.2000000000000003E-2</v>
      </c>
      <c r="H66" s="38">
        <v>0</v>
      </c>
      <c r="I66" s="38">
        <v>2.5</v>
      </c>
      <c r="J66" s="38">
        <v>0</v>
      </c>
      <c r="K66" s="38">
        <v>2.5</v>
      </c>
      <c r="L66" s="38">
        <v>0</v>
      </c>
      <c r="M66" s="40">
        <v>2.5</v>
      </c>
    </row>
    <row r="67" spans="1:14" ht="45" x14ac:dyDescent="0.25">
      <c r="A67" s="35">
        <v>560214</v>
      </c>
      <c r="B67" s="75" t="s">
        <v>133</v>
      </c>
      <c r="C67" s="37">
        <v>7302</v>
      </c>
      <c r="D67" s="37">
        <v>2118</v>
      </c>
      <c r="E67" s="37">
        <v>81866</v>
      </c>
      <c r="F67" s="37">
        <v>26481</v>
      </c>
      <c r="G67" s="38">
        <v>8.8999999999999996E-2</v>
      </c>
      <c r="H67" s="38">
        <v>0.08</v>
      </c>
      <c r="I67" s="38">
        <v>2.5</v>
      </c>
      <c r="J67" s="38">
        <v>2.5</v>
      </c>
      <c r="K67" s="38">
        <v>1.89</v>
      </c>
      <c r="L67" s="38">
        <v>0.61</v>
      </c>
      <c r="M67" s="40">
        <v>2.5</v>
      </c>
    </row>
    <row r="68" spans="1:14" x14ac:dyDescent="0.25">
      <c r="A68" s="42"/>
      <c r="B68" s="76" t="s">
        <v>165</v>
      </c>
      <c r="C68" s="37">
        <f>SUM(C7:C67)</f>
        <v>151518</v>
      </c>
      <c r="D68" s="37">
        <f>SUM(D7:D67)</f>
        <v>43913</v>
      </c>
      <c r="E68" s="37">
        <f>SUM(E7:E67)</f>
        <v>1494633</v>
      </c>
      <c r="F68" s="37">
        <f>SUM(F7:F67)</f>
        <v>433666</v>
      </c>
      <c r="G68" s="38">
        <v>0.1014</v>
      </c>
      <c r="H68" s="47">
        <v>0.1013</v>
      </c>
      <c r="I68" s="32"/>
      <c r="J68" s="38"/>
      <c r="K68" s="44"/>
      <c r="L68" s="44"/>
      <c r="M68" s="46"/>
    </row>
  </sheetData>
  <mergeCells count="10">
    <mergeCell ref="J1:M1"/>
    <mergeCell ref="A3:M3"/>
    <mergeCell ref="K4:L4"/>
    <mergeCell ref="A2:J2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6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0" sqref="E10"/>
    </sheetView>
  </sheetViews>
  <sheetFormatPr defaultRowHeight="15" x14ac:dyDescent="0.25"/>
  <cols>
    <col min="1" max="1" width="10.7109375" style="18" customWidth="1"/>
    <col min="2" max="2" width="31.140625" style="74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25" customWidth="1"/>
    <col min="8" max="8" width="10.5703125" style="21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13.5703125" customWidth="1"/>
    <col min="14" max="14" width="11.7109375" bestFit="1" customWidth="1"/>
  </cols>
  <sheetData>
    <row r="1" spans="1:14" ht="45.75" customHeight="1" x14ac:dyDescent="0.25">
      <c r="F1" s="20"/>
      <c r="G1" s="20"/>
      <c r="J1" s="406" t="s">
        <v>251</v>
      </c>
      <c r="K1" s="406"/>
      <c r="L1" s="406"/>
      <c r="M1" s="406"/>
    </row>
    <row r="2" spans="1:14" ht="37.5" customHeight="1" x14ac:dyDescent="0.25">
      <c r="A2" s="435" t="s">
        <v>183</v>
      </c>
      <c r="B2" s="435"/>
      <c r="C2" s="435"/>
      <c r="D2" s="435"/>
      <c r="E2" s="435"/>
      <c r="F2" s="435"/>
      <c r="G2" s="435"/>
      <c r="H2" s="435"/>
      <c r="I2" s="435"/>
      <c r="J2" s="435"/>
    </row>
    <row r="3" spans="1:14" s="19" customFormat="1" ht="31.5" customHeight="1" x14ac:dyDescent="0.2">
      <c r="A3" s="443" t="s">
        <v>184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</row>
    <row r="4" spans="1:14" s="297" customFormat="1" ht="33.75" x14ac:dyDescent="0.2">
      <c r="A4" s="455" t="s">
        <v>1</v>
      </c>
      <c r="B4" s="455" t="s">
        <v>153</v>
      </c>
      <c r="C4" s="447" t="s">
        <v>185</v>
      </c>
      <c r="D4" s="448"/>
      <c r="E4" s="449" t="s">
        <v>155</v>
      </c>
      <c r="F4" s="450"/>
      <c r="G4" s="451" t="s">
        <v>186</v>
      </c>
      <c r="H4" s="452"/>
      <c r="I4" s="453" t="s">
        <v>187</v>
      </c>
      <c r="J4" s="454"/>
      <c r="K4" s="445" t="s">
        <v>158</v>
      </c>
      <c r="L4" s="446"/>
      <c r="M4" s="77" t="s">
        <v>182</v>
      </c>
    </row>
    <row r="5" spans="1:14" s="78" customFormat="1" ht="22.5" x14ac:dyDescent="0.2">
      <c r="A5" s="456"/>
      <c r="B5" s="456"/>
      <c r="C5" s="298" t="s">
        <v>161</v>
      </c>
      <c r="D5" s="299" t="s">
        <v>162</v>
      </c>
      <c r="E5" s="298" t="s">
        <v>161</v>
      </c>
      <c r="F5" s="299" t="s">
        <v>162</v>
      </c>
      <c r="G5" s="300" t="s">
        <v>161</v>
      </c>
      <c r="H5" s="301" t="s">
        <v>162</v>
      </c>
      <c r="I5" s="300" t="s">
        <v>161</v>
      </c>
      <c r="J5" s="301" t="s">
        <v>162</v>
      </c>
      <c r="K5" s="300" t="s">
        <v>161</v>
      </c>
      <c r="L5" s="301" t="s">
        <v>162</v>
      </c>
      <c r="M5" s="298" t="s">
        <v>163</v>
      </c>
    </row>
    <row r="6" spans="1:14" x14ac:dyDescent="0.25">
      <c r="A6" s="35"/>
      <c r="B6" s="36"/>
      <c r="C6" s="37"/>
      <c r="D6" s="37"/>
      <c r="E6" s="37"/>
      <c r="F6" s="37"/>
      <c r="G6" s="38"/>
      <c r="H6" s="38"/>
      <c r="I6" s="38"/>
      <c r="J6" s="38"/>
      <c r="K6" s="38"/>
      <c r="L6" s="38"/>
      <c r="M6" s="40"/>
    </row>
    <row r="7" spans="1:14" x14ac:dyDescent="0.25">
      <c r="A7" s="35">
        <v>560002</v>
      </c>
      <c r="B7" s="75" t="s">
        <v>13</v>
      </c>
      <c r="C7" s="37">
        <v>4384</v>
      </c>
      <c r="D7" s="37">
        <v>0</v>
      </c>
      <c r="E7" s="37">
        <v>17654</v>
      </c>
      <c r="F7" s="37">
        <v>0</v>
      </c>
      <c r="G7" s="38">
        <v>0.248</v>
      </c>
      <c r="H7" s="38">
        <v>0</v>
      </c>
      <c r="I7" s="38">
        <v>1.6378999999999999</v>
      </c>
      <c r="J7" s="38">
        <v>0</v>
      </c>
      <c r="K7" s="38">
        <v>1.6378999999999999</v>
      </c>
      <c r="L7" s="38">
        <v>0</v>
      </c>
      <c r="M7" s="40">
        <v>1.6378999999999999</v>
      </c>
      <c r="N7" s="22"/>
    </row>
    <row r="8" spans="1:14" ht="30" x14ac:dyDescent="0.25">
      <c r="A8" s="35">
        <v>560014</v>
      </c>
      <c r="B8" s="75" t="s">
        <v>15</v>
      </c>
      <c r="C8" s="37">
        <v>454</v>
      </c>
      <c r="D8" s="37">
        <v>9</v>
      </c>
      <c r="E8" s="37">
        <v>5168</v>
      </c>
      <c r="F8" s="37">
        <v>164</v>
      </c>
      <c r="G8" s="38">
        <v>8.7999999999999995E-2</v>
      </c>
      <c r="H8" s="38">
        <v>5.5E-2</v>
      </c>
      <c r="I8" s="38">
        <v>2.5</v>
      </c>
      <c r="J8" s="38">
        <v>2.5</v>
      </c>
      <c r="K8" s="38">
        <v>2.4224999999999999</v>
      </c>
      <c r="L8" s="38">
        <v>7.7499999999999999E-2</v>
      </c>
      <c r="M8" s="40">
        <v>2.5</v>
      </c>
    </row>
    <row r="9" spans="1:14" x14ac:dyDescent="0.25">
      <c r="A9" s="35">
        <v>560017</v>
      </c>
      <c r="B9" s="75" t="s">
        <v>17</v>
      </c>
      <c r="C9" s="37">
        <v>18715</v>
      </c>
      <c r="D9" s="37">
        <v>0</v>
      </c>
      <c r="E9" s="37">
        <v>79343</v>
      </c>
      <c r="F9" s="37">
        <v>1</v>
      </c>
      <c r="G9" s="38">
        <v>0.23599999999999999</v>
      </c>
      <c r="H9" s="38">
        <v>0</v>
      </c>
      <c r="I9" s="38">
        <v>2.1551999999999998</v>
      </c>
      <c r="J9" s="38">
        <v>0</v>
      </c>
      <c r="K9" s="38">
        <v>2.1551999999999998</v>
      </c>
      <c r="L9" s="38">
        <v>0</v>
      </c>
      <c r="M9" s="40">
        <v>2.1551999999999998</v>
      </c>
      <c r="N9" s="22"/>
    </row>
    <row r="10" spans="1:14" x14ac:dyDescent="0.25">
      <c r="A10" s="35">
        <v>560019</v>
      </c>
      <c r="B10" s="75" t="s">
        <v>19</v>
      </c>
      <c r="C10" s="37">
        <v>22187</v>
      </c>
      <c r="D10" s="37">
        <v>800</v>
      </c>
      <c r="E10" s="37">
        <v>88514</v>
      </c>
      <c r="F10" s="37">
        <v>3434</v>
      </c>
      <c r="G10" s="38">
        <v>0.251</v>
      </c>
      <c r="H10" s="38">
        <v>0.23300000000000001</v>
      </c>
      <c r="I10" s="38">
        <v>1.5085999999999999</v>
      </c>
      <c r="J10" s="38">
        <v>1.748</v>
      </c>
      <c r="K10" s="38">
        <v>1.4528000000000001</v>
      </c>
      <c r="L10" s="38">
        <v>6.4699999999999994E-2</v>
      </c>
      <c r="M10" s="40">
        <v>1.5175000000000001</v>
      </c>
    </row>
    <row r="11" spans="1:14" x14ac:dyDescent="0.25">
      <c r="A11" s="35">
        <v>560021</v>
      </c>
      <c r="B11" s="75" t="s">
        <v>21</v>
      </c>
      <c r="C11" s="37">
        <v>15682</v>
      </c>
      <c r="D11" s="37">
        <v>9592</v>
      </c>
      <c r="E11" s="37">
        <v>56375</v>
      </c>
      <c r="F11" s="37">
        <v>39651</v>
      </c>
      <c r="G11" s="38">
        <v>0.27800000000000002</v>
      </c>
      <c r="H11" s="38">
        <v>0.24199999999999999</v>
      </c>
      <c r="I11" s="38">
        <v>0.3448</v>
      </c>
      <c r="J11" s="38">
        <v>1.3821000000000001</v>
      </c>
      <c r="K11" s="38">
        <v>0.2024</v>
      </c>
      <c r="L11" s="38">
        <v>0.57079999999999997</v>
      </c>
      <c r="M11" s="40">
        <v>0.7732</v>
      </c>
      <c r="N11" s="22"/>
    </row>
    <row r="12" spans="1:14" x14ac:dyDescent="0.25">
      <c r="A12" s="35">
        <v>560022</v>
      </c>
      <c r="B12" s="75" t="s">
        <v>23</v>
      </c>
      <c r="C12" s="37">
        <v>18681</v>
      </c>
      <c r="D12" s="37">
        <v>5172</v>
      </c>
      <c r="E12" s="37">
        <v>67471</v>
      </c>
      <c r="F12" s="37">
        <v>23651</v>
      </c>
      <c r="G12" s="38">
        <v>0.27700000000000002</v>
      </c>
      <c r="H12" s="38">
        <v>0.219</v>
      </c>
      <c r="I12" s="38">
        <v>0.38790000000000002</v>
      </c>
      <c r="J12" s="38">
        <v>2.3170999999999999</v>
      </c>
      <c r="K12" s="38">
        <v>0.28710000000000002</v>
      </c>
      <c r="L12" s="38">
        <v>0.60240000000000005</v>
      </c>
      <c r="M12" s="40">
        <v>0.88949999999999996</v>
      </c>
    </row>
    <row r="13" spans="1:14" x14ac:dyDescent="0.25">
      <c r="A13" s="35">
        <v>560024</v>
      </c>
      <c r="B13" s="75" t="s">
        <v>25</v>
      </c>
      <c r="C13" s="37">
        <v>254</v>
      </c>
      <c r="D13" s="37">
        <v>11718</v>
      </c>
      <c r="E13" s="37">
        <v>2157</v>
      </c>
      <c r="F13" s="37">
        <v>52133</v>
      </c>
      <c r="G13" s="38">
        <v>0.11799999999999999</v>
      </c>
      <c r="H13" s="38">
        <v>0.22500000000000001</v>
      </c>
      <c r="I13" s="38">
        <v>2.5</v>
      </c>
      <c r="J13" s="38">
        <v>2.0731999999999999</v>
      </c>
      <c r="K13" s="38">
        <v>0.1</v>
      </c>
      <c r="L13" s="38">
        <v>1.9902</v>
      </c>
      <c r="M13" s="40">
        <v>2.0901999999999998</v>
      </c>
      <c r="N13" s="22"/>
    </row>
    <row r="14" spans="1:14" ht="30" x14ac:dyDescent="0.25">
      <c r="A14" s="35">
        <v>560026</v>
      </c>
      <c r="B14" s="75" t="s">
        <v>27</v>
      </c>
      <c r="C14" s="37">
        <v>25970</v>
      </c>
      <c r="D14" s="37">
        <v>5666</v>
      </c>
      <c r="E14" s="37">
        <v>101753</v>
      </c>
      <c r="F14" s="37">
        <v>20548</v>
      </c>
      <c r="G14" s="38">
        <v>0.255</v>
      </c>
      <c r="H14" s="38">
        <v>0.27600000000000002</v>
      </c>
      <c r="I14" s="38">
        <v>1.3362000000000001</v>
      </c>
      <c r="J14" s="38">
        <v>0</v>
      </c>
      <c r="K14" s="38">
        <v>1.1116999999999999</v>
      </c>
      <c r="L14" s="38">
        <v>0</v>
      </c>
      <c r="M14" s="40">
        <v>1.1116999999999999</v>
      </c>
    </row>
    <row r="15" spans="1:14" x14ac:dyDescent="0.25">
      <c r="A15" s="35">
        <v>560032</v>
      </c>
      <c r="B15" s="75" t="s">
        <v>29</v>
      </c>
      <c r="C15" s="37">
        <v>4706</v>
      </c>
      <c r="D15" s="37">
        <v>0</v>
      </c>
      <c r="E15" s="37">
        <v>20151</v>
      </c>
      <c r="F15" s="37">
        <v>0</v>
      </c>
      <c r="G15" s="38">
        <v>0.23400000000000001</v>
      </c>
      <c r="H15" s="38">
        <v>0</v>
      </c>
      <c r="I15" s="38">
        <v>2.2414000000000001</v>
      </c>
      <c r="J15" s="38">
        <v>0</v>
      </c>
      <c r="K15" s="38">
        <v>2.2414000000000001</v>
      </c>
      <c r="L15" s="38">
        <v>0</v>
      </c>
      <c r="M15" s="40">
        <v>2.2414000000000001</v>
      </c>
      <c r="N15" s="22"/>
    </row>
    <row r="16" spans="1:14" x14ac:dyDescent="0.25">
      <c r="A16" s="35">
        <v>560033</v>
      </c>
      <c r="B16" s="75" t="s">
        <v>31</v>
      </c>
      <c r="C16" s="37">
        <v>8729</v>
      </c>
      <c r="D16" s="37">
        <v>0</v>
      </c>
      <c r="E16" s="37">
        <v>43117</v>
      </c>
      <c r="F16" s="37">
        <v>0</v>
      </c>
      <c r="G16" s="38">
        <v>0.20200000000000001</v>
      </c>
      <c r="H16" s="38">
        <v>0</v>
      </c>
      <c r="I16" s="38">
        <v>2.5</v>
      </c>
      <c r="J16" s="38">
        <v>0</v>
      </c>
      <c r="K16" s="38">
        <v>2.5</v>
      </c>
      <c r="L16" s="38">
        <v>0</v>
      </c>
      <c r="M16" s="40">
        <v>2.5</v>
      </c>
    </row>
    <row r="17" spans="1:14" x14ac:dyDescent="0.25">
      <c r="A17" s="35">
        <v>560034</v>
      </c>
      <c r="B17" s="75" t="s">
        <v>33</v>
      </c>
      <c r="C17" s="37">
        <v>7401</v>
      </c>
      <c r="D17" s="37">
        <v>1</v>
      </c>
      <c r="E17" s="37">
        <v>37720</v>
      </c>
      <c r="F17" s="37">
        <v>4</v>
      </c>
      <c r="G17" s="38">
        <v>0.19600000000000001</v>
      </c>
      <c r="H17" s="38">
        <v>0.25</v>
      </c>
      <c r="I17" s="38">
        <v>2.5</v>
      </c>
      <c r="J17" s="38">
        <v>1.0569</v>
      </c>
      <c r="K17" s="38">
        <v>2.5</v>
      </c>
      <c r="L17" s="38">
        <v>0</v>
      </c>
      <c r="M17" s="40">
        <v>2.5</v>
      </c>
      <c r="N17" s="22"/>
    </row>
    <row r="18" spans="1:14" x14ac:dyDescent="0.25">
      <c r="A18" s="35">
        <v>560035</v>
      </c>
      <c r="B18" s="75" t="s">
        <v>35</v>
      </c>
      <c r="C18" s="37">
        <v>106</v>
      </c>
      <c r="D18" s="37">
        <v>5176</v>
      </c>
      <c r="E18" s="37">
        <v>1805</v>
      </c>
      <c r="F18" s="37">
        <v>32855</v>
      </c>
      <c r="G18" s="38">
        <v>5.8999999999999997E-2</v>
      </c>
      <c r="H18" s="38">
        <v>0.158</v>
      </c>
      <c r="I18" s="38">
        <v>2.5</v>
      </c>
      <c r="J18" s="38">
        <v>2.5</v>
      </c>
      <c r="K18" s="38">
        <v>0.13</v>
      </c>
      <c r="L18" s="38">
        <v>2.37</v>
      </c>
      <c r="M18" s="40">
        <v>2.5</v>
      </c>
    </row>
    <row r="19" spans="1:14" x14ac:dyDescent="0.25">
      <c r="A19" s="35">
        <v>560036</v>
      </c>
      <c r="B19" s="75" t="s">
        <v>37</v>
      </c>
      <c r="C19" s="37">
        <v>10096</v>
      </c>
      <c r="D19" s="37">
        <v>1820</v>
      </c>
      <c r="E19" s="37">
        <v>45681</v>
      </c>
      <c r="F19" s="37">
        <v>10463</v>
      </c>
      <c r="G19" s="38">
        <v>0.221</v>
      </c>
      <c r="H19" s="38">
        <v>0.17399999999999999</v>
      </c>
      <c r="I19" s="38">
        <v>2.5</v>
      </c>
      <c r="J19" s="38">
        <v>2.5</v>
      </c>
      <c r="K19" s="38">
        <v>2.0350000000000001</v>
      </c>
      <c r="L19" s="38">
        <v>0.46500000000000002</v>
      </c>
      <c r="M19" s="40">
        <v>2.5</v>
      </c>
      <c r="N19" s="22"/>
    </row>
    <row r="20" spans="1:14" x14ac:dyDescent="0.25">
      <c r="A20" s="35">
        <v>560041</v>
      </c>
      <c r="B20" s="75" t="s">
        <v>39</v>
      </c>
      <c r="C20" s="37">
        <v>61</v>
      </c>
      <c r="D20" s="37">
        <v>2939</v>
      </c>
      <c r="E20" s="37">
        <v>420</v>
      </c>
      <c r="F20" s="37">
        <v>19484</v>
      </c>
      <c r="G20" s="38">
        <v>0.14499999999999999</v>
      </c>
      <c r="H20" s="38">
        <v>0.151</v>
      </c>
      <c r="I20" s="38">
        <v>2.5</v>
      </c>
      <c r="J20" s="38">
        <v>2.5</v>
      </c>
      <c r="K20" s="38">
        <v>5.2499999999999998E-2</v>
      </c>
      <c r="L20" s="38">
        <v>2.4474999999999998</v>
      </c>
      <c r="M20" s="40">
        <v>2.5</v>
      </c>
    </row>
    <row r="21" spans="1:14" x14ac:dyDescent="0.25">
      <c r="A21" s="35">
        <v>560043</v>
      </c>
      <c r="B21" s="75" t="s">
        <v>41</v>
      </c>
      <c r="C21" s="37">
        <v>5504</v>
      </c>
      <c r="D21" s="37">
        <v>622</v>
      </c>
      <c r="E21" s="37">
        <v>20673</v>
      </c>
      <c r="F21" s="37">
        <v>5151</v>
      </c>
      <c r="G21" s="38">
        <v>0.26600000000000001</v>
      </c>
      <c r="H21" s="38">
        <v>0.121</v>
      </c>
      <c r="I21" s="38">
        <v>0.86209999999999998</v>
      </c>
      <c r="J21" s="38">
        <v>2.5</v>
      </c>
      <c r="K21" s="38">
        <v>0.6905</v>
      </c>
      <c r="L21" s="38">
        <v>0.4975</v>
      </c>
      <c r="M21" s="40">
        <v>1.1879999999999999</v>
      </c>
      <c r="N21" s="22"/>
    </row>
    <row r="22" spans="1:14" x14ac:dyDescent="0.25">
      <c r="A22" s="35">
        <v>560045</v>
      </c>
      <c r="B22" s="75" t="s">
        <v>43</v>
      </c>
      <c r="C22" s="37">
        <v>5642</v>
      </c>
      <c r="D22" s="37">
        <v>998</v>
      </c>
      <c r="E22" s="37">
        <v>20396</v>
      </c>
      <c r="F22" s="37">
        <v>6019</v>
      </c>
      <c r="G22" s="38">
        <v>0.27700000000000002</v>
      </c>
      <c r="H22" s="38">
        <v>0.16600000000000001</v>
      </c>
      <c r="I22" s="38">
        <v>0.38790000000000002</v>
      </c>
      <c r="J22" s="38">
        <v>2.5</v>
      </c>
      <c r="K22" s="38">
        <v>0.29949999999999999</v>
      </c>
      <c r="L22" s="38">
        <v>0.56999999999999995</v>
      </c>
      <c r="M22" s="40">
        <v>0.86950000000000005</v>
      </c>
    </row>
    <row r="23" spans="1:14" x14ac:dyDescent="0.25">
      <c r="A23" s="35">
        <v>560047</v>
      </c>
      <c r="B23" s="75" t="s">
        <v>45</v>
      </c>
      <c r="C23" s="37">
        <v>6353</v>
      </c>
      <c r="D23" s="37">
        <v>1201</v>
      </c>
      <c r="E23" s="37">
        <v>29133</v>
      </c>
      <c r="F23" s="37">
        <v>8267</v>
      </c>
      <c r="G23" s="38">
        <v>0.218</v>
      </c>
      <c r="H23" s="38">
        <v>0.14499999999999999</v>
      </c>
      <c r="I23" s="38">
        <v>2.5</v>
      </c>
      <c r="J23" s="38">
        <v>2.5</v>
      </c>
      <c r="K23" s="38">
        <v>1.9475</v>
      </c>
      <c r="L23" s="38">
        <v>0.55249999999999999</v>
      </c>
      <c r="M23" s="40">
        <v>2.5</v>
      </c>
      <c r="N23" s="22"/>
    </row>
    <row r="24" spans="1:14" x14ac:dyDescent="0.25">
      <c r="A24" s="35">
        <v>560052</v>
      </c>
      <c r="B24" s="75" t="s">
        <v>47</v>
      </c>
      <c r="C24" s="37">
        <v>4948</v>
      </c>
      <c r="D24" s="37">
        <v>864</v>
      </c>
      <c r="E24" s="37">
        <v>17275</v>
      </c>
      <c r="F24" s="37">
        <v>5382</v>
      </c>
      <c r="G24" s="38">
        <v>0.28599999999999998</v>
      </c>
      <c r="H24" s="38">
        <v>0.161</v>
      </c>
      <c r="I24" s="38">
        <v>0</v>
      </c>
      <c r="J24" s="38">
        <v>2.5</v>
      </c>
      <c r="K24" s="38">
        <v>0</v>
      </c>
      <c r="L24" s="38">
        <v>0.59499999999999997</v>
      </c>
      <c r="M24" s="40">
        <v>0.59499999999999997</v>
      </c>
    </row>
    <row r="25" spans="1:14" x14ac:dyDescent="0.25">
      <c r="A25" s="35">
        <v>560053</v>
      </c>
      <c r="B25" s="75" t="s">
        <v>49</v>
      </c>
      <c r="C25" s="37">
        <v>3261</v>
      </c>
      <c r="D25" s="37">
        <v>532</v>
      </c>
      <c r="E25" s="37">
        <v>15506</v>
      </c>
      <c r="F25" s="37">
        <v>4301</v>
      </c>
      <c r="G25" s="38">
        <v>0.21</v>
      </c>
      <c r="H25" s="38">
        <v>0.124</v>
      </c>
      <c r="I25" s="38">
        <v>2.5</v>
      </c>
      <c r="J25" s="38">
        <v>2.5</v>
      </c>
      <c r="K25" s="38">
        <v>1.9575</v>
      </c>
      <c r="L25" s="38">
        <v>0.54249999999999998</v>
      </c>
      <c r="M25" s="40">
        <v>2.5</v>
      </c>
      <c r="N25" s="22"/>
    </row>
    <row r="26" spans="1:14" x14ac:dyDescent="0.25">
      <c r="A26" s="35">
        <v>560054</v>
      </c>
      <c r="B26" s="75" t="s">
        <v>51</v>
      </c>
      <c r="C26" s="37">
        <v>3408</v>
      </c>
      <c r="D26" s="37">
        <v>568</v>
      </c>
      <c r="E26" s="37">
        <v>15700</v>
      </c>
      <c r="F26" s="37">
        <v>5320</v>
      </c>
      <c r="G26" s="38">
        <v>0.217</v>
      </c>
      <c r="H26" s="38">
        <v>0.107</v>
      </c>
      <c r="I26" s="38">
        <v>2.5</v>
      </c>
      <c r="J26" s="38">
        <v>2.5</v>
      </c>
      <c r="K26" s="38">
        <v>1.8674999999999999</v>
      </c>
      <c r="L26" s="38">
        <v>0.63249999999999995</v>
      </c>
      <c r="M26" s="40">
        <v>2.5</v>
      </c>
    </row>
    <row r="27" spans="1:14" x14ac:dyDescent="0.25">
      <c r="A27" s="35">
        <v>560055</v>
      </c>
      <c r="B27" s="75" t="s">
        <v>53</v>
      </c>
      <c r="C27" s="37">
        <v>1920</v>
      </c>
      <c r="D27" s="37">
        <v>230</v>
      </c>
      <c r="E27" s="37">
        <v>10833</v>
      </c>
      <c r="F27" s="37">
        <v>2696</v>
      </c>
      <c r="G27" s="38">
        <v>0.17699999999999999</v>
      </c>
      <c r="H27" s="38">
        <v>8.5000000000000006E-2</v>
      </c>
      <c r="I27" s="38">
        <v>2.5</v>
      </c>
      <c r="J27" s="38">
        <v>2.5</v>
      </c>
      <c r="K27" s="38">
        <v>2.0024999999999999</v>
      </c>
      <c r="L27" s="38">
        <v>0.4975</v>
      </c>
      <c r="M27" s="40">
        <v>2.5</v>
      </c>
      <c r="N27" s="22"/>
    </row>
    <row r="28" spans="1:14" x14ac:dyDescent="0.25">
      <c r="A28" s="35">
        <v>560056</v>
      </c>
      <c r="B28" s="75" t="s">
        <v>55</v>
      </c>
      <c r="C28" s="37">
        <v>3036</v>
      </c>
      <c r="D28" s="37">
        <v>358</v>
      </c>
      <c r="E28" s="37">
        <v>15142</v>
      </c>
      <c r="F28" s="37">
        <v>3381</v>
      </c>
      <c r="G28" s="38">
        <v>0.20100000000000001</v>
      </c>
      <c r="H28" s="38">
        <v>0.106</v>
      </c>
      <c r="I28" s="38">
        <v>2.5</v>
      </c>
      <c r="J28" s="38">
        <v>2.5</v>
      </c>
      <c r="K28" s="38">
        <v>2.0425</v>
      </c>
      <c r="L28" s="38">
        <v>0.45750000000000002</v>
      </c>
      <c r="M28" s="40">
        <v>2.5</v>
      </c>
    </row>
    <row r="29" spans="1:14" x14ac:dyDescent="0.25">
      <c r="A29" s="35">
        <v>560057</v>
      </c>
      <c r="B29" s="75" t="s">
        <v>57</v>
      </c>
      <c r="C29" s="37">
        <v>2990</v>
      </c>
      <c r="D29" s="37">
        <v>507</v>
      </c>
      <c r="E29" s="37">
        <v>12299</v>
      </c>
      <c r="F29" s="37">
        <v>3273</v>
      </c>
      <c r="G29" s="38">
        <v>0.24299999999999999</v>
      </c>
      <c r="H29" s="38">
        <v>0.155</v>
      </c>
      <c r="I29" s="38">
        <v>1.8533999999999999</v>
      </c>
      <c r="J29" s="38">
        <v>2.5</v>
      </c>
      <c r="K29" s="38">
        <v>1.4641999999999999</v>
      </c>
      <c r="L29" s="38">
        <v>0.52500000000000002</v>
      </c>
      <c r="M29" s="40">
        <v>1.9892000000000001</v>
      </c>
      <c r="N29" s="22"/>
    </row>
    <row r="30" spans="1:14" x14ac:dyDescent="0.25">
      <c r="A30" s="35">
        <v>560058</v>
      </c>
      <c r="B30" s="75" t="s">
        <v>59</v>
      </c>
      <c r="C30" s="37">
        <v>7244</v>
      </c>
      <c r="D30" s="37">
        <v>1475</v>
      </c>
      <c r="E30" s="37">
        <v>35026</v>
      </c>
      <c r="F30" s="37">
        <v>9985</v>
      </c>
      <c r="G30" s="38">
        <v>0.20699999999999999</v>
      </c>
      <c r="H30" s="38">
        <v>0.14799999999999999</v>
      </c>
      <c r="I30" s="38">
        <v>2.5</v>
      </c>
      <c r="J30" s="38">
        <v>2.5</v>
      </c>
      <c r="K30" s="38">
        <v>1.9450000000000001</v>
      </c>
      <c r="L30" s="38">
        <v>0.55500000000000005</v>
      </c>
      <c r="M30" s="40">
        <v>2.5</v>
      </c>
    </row>
    <row r="31" spans="1:14" x14ac:dyDescent="0.25">
      <c r="A31" s="35">
        <v>560059</v>
      </c>
      <c r="B31" s="75" t="s">
        <v>61</v>
      </c>
      <c r="C31" s="37">
        <v>1505</v>
      </c>
      <c r="D31" s="37">
        <v>156</v>
      </c>
      <c r="E31" s="37">
        <v>10749</v>
      </c>
      <c r="F31" s="37">
        <v>2648</v>
      </c>
      <c r="G31" s="38">
        <v>0.14000000000000001</v>
      </c>
      <c r="H31" s="38">
        <v>5.8999999999999997E-2</v>
      </c>
      <c r="I31" s="38">
        <v>2.5</v>
      </c>
      <c r="J31" s="38">
        <v>2.5</v>
      </c>
      <c r="K31" s="38">
        <v>2.0049999999999999</v>
      </c>
      <c r="L31" s="38">
        <v>0.495</v>
      </c>
      <c r="M31" s="40">
        <v>2.5</v>
      </c>
      <c r="N31" s="22"/>
    </row>
    <row r="32" spans="1:14" x14ac:dyDescent="0.25">
      <c r="A32" s="35">
        <v>560060</v>
      </c>
      <c r="B32" s="75" t="s">
        <v>63</v>
      </c>
      <c r="C32" s="37">
        <v>1980</v>
      </c>
      <c r="D32" s="37">
        <v>348</v>
      </c>
      <c r="E32" s="37">
        <v>11767</v>
      </c>
      <c r="F32" s="37">
        <v>3254</v>
      </c>
      <c r="G32" s="38">
        <v>0.16800000000000001</v>
      </c>
      <c r="H32" s="38">
        <v>0.107</v>
      </c>
      <c r="I32" s="38">
        <v>2.5</v>
      </c>
      <c r="J32" s="38">
        <v>2.5</v>
      </c>
      <c r="K32" s="38">
        <v>1.9575</v>
      </c>
      <c r="L32" s="38">
        <v>0.54249999999999998</v>
      </c>
      <c r="M32" s="40">
        <v>2.5</v>
      </c>
    </row>
    <row r="33" spans="1:14" x14ac:dyDescent="0.25">
      <c r="A33" s="35">
        <v>560061</v>
      </c>
      <c r="B33" s="75" t="s">
        <v>65</v>
      </c>
      <c r="C33" s="37">
        <v>2609</v>
      </c>
      <c r="D33" s="37">
        <v>566</v>
      </c>
      <c r="E33" s="37">
        <v>17944</v>
      </c>
      <c r="F33" s="37">
        <v>5306</v>
      </c>
      <c r="G33" s="38">
        <v>0.14499999999999999</v>
      </c>
      <c r="H33" s="38">
        <v>0.107</v>
      </c>
      <c r="I33" s="38">
        <v>2.5</v>
      </c>
      <c r="J33" s="38">
        <v>2.5</v>
      </c>
      <c r="K33" s="38">
        <v>1.93</v>
      </c>
      <c r="L33" s="38">
        <v>0.56999999999999995</v>
      </c>
      <c r="M33" s="40">
        <v>2.5</v>
      </c>
      <c r="N33" s="22"/>
    </row>
    <row r="34" spans="1:14" x14ac:dyDescent="0.25">
      <c r="A34" s="35">
        <v>560062</v>
      </c>
      <c r="B34" s="75" t="s">
        <v>67</v>
      </c>
      <c r="C34" s="37">
        <v>3287</v>
      </c>
      <c r="D34" s="37">
        <v>641</v>
      </c>
      <c r="E34" s="37">
        <v>12724</v>
      </c>
      <c r="F34" s="37">
        <v>3375</v>
      </c>
      <c r="G34" s="38">
        <v>0.25800000000000001</v>
      </c>
      <c r="H34" s="38">
        <v>0.19</v>
      </c>
      <c r="I34" s="38">
        <v>1.2069000000000001</v>
      </c>
      <c r="J34" s="38">
        <v>2.5</v>
      </c>
      <c r="K34" s="38">
        <v>0.95340000000000003</v>
      </c>
      <c r="L34" s="38">
        <v>0.52500000000000002</v>
      </c>
      <c r="M34" s="40">
        <v>1.4783999999999999</v>
      </c>
    </row>
    <row r="35" spans="1:14" x14ac:dyDescent="0.25">
      <c r="A35" s="35">
        <v>560063</v>
      </c>
      <c r="B35" s="75" t="s">
        <v>69</v>
      </c>
      <c r="C35" s="37">
        <v>1628</v>
      </c>
      <c r="D35" s="37">
        <v>330</v>
      </c>
      <c r="E35" s="37">
        <v>13900</v>
      </c>
      <c r="F35" s="37">
        <v>4039</v>
      </c>
      <c r="G35" s="38">
        <v>0.11700000000000001</v>
      </c>
      <c r="H35" s="38">
        <v>8.2000000000000003E-2</v>
      </c>
      <c r="I35" s="38">
        <v>2.5</v>
      </c>
      <c r="J35" s="38">
        <v>2.5</v>
      </c>
      <c r="K35" s="38">
        <v>1.9375</v>
      </c>
      <c r="L35" s="38">
        <v>0.5625</v>
      </c>
      <c r="M35" s="40">
        <v>2.5</v>
      </c>
      <c r="N35" s="22"/>
    </row>
    <row r="36" spans="1:14" x14ac:dyDescent="0.25">
      <c r="A36" s="35">
        <v>560064</v>
      </c>
      <c r="B36" s="75" t="s">
        <v>71</v>
      </c>
      <c r="C36" s="37">
        <v>7989</v>
      </c>
      <c r="D36" s="37">
        <v>1123</v>
      </c>
      <c r="E36" s="37">
        <v>30501</v>
      </c>
      <c r="F36" s="37">
        <v>8716</v>
      </c>
      <c r="G36" s="38">
        <v>0.26200000000000001</v>
      </c>
      <c r="H36" s="38">
        <v>0.129</v>
      </c>
      <c r="I36" s="38">
        <v>1.0345</v>
      </c>
      <c r="J36" s="38">
        <v>2.5</v>
      </c>
      <c r="K36" s="38">
        <v>0.80479999999999996</v>
      </c>
      <c r="L36" s="38">
        <v>0.55500000000000005</v>
      </c>
      <c r="M36" s="40">
        <v>1.3597999999999999</v>
      </c>
    </row>
    <row r="37" spans="1:14" x14ac:dyDescent="0.25">
      <c r="A37" s="35">
        <v>560065</v>
      </c>
      <c r="B37" s="75" t="s">
        <v>73</v>
      </c>
      <c r="C37" s="37">
        <v>2398</v>
      </c>
      <c r="D37" s="37">
        <v>413</v>
      </c>
      <c r="E37" s="37">
        <v>12891</v>
      </c>
      <c r="F37" s="37">
        <v>3096</v>
      </c>
      <c r="G37" s="38">
        <v>0.186</v>
      </c>
      <c r="H37" s="38">
        <v>0.13300000000000001</v>
      </c>
      <c r="I37" s="38">
        <v>2.5</v>
      </c>
      <c r="J37" s="38">
        <v>2.5</v>
      </c>
      <c r="K37" s="38">
        <v>2.0150000000000001</v>
      </c>
      <c r="L37" s="38">
        <v>0.48499999999999999</v>
      </c>
      <c r="M37" s="40">
        <v>2.5</v>
      </c>
      <c r="N37" s="22"/>
    </row>
    <row r="38" spans="1:14" x14ac:dyDescent="0.25">
      <c r="A38" s="35">
        <v>560066</v>
      </c>
      <c r="B38" s="75" t="s">
        <v>75</v>
      </c>
      <c r="C38" s="37">
        <v>1475</v>
      </c>
      <c r="D38" s="37">
        <v>208</v>
      </c>
      <c r="E38" s="37">
        <v>8788</v>
      </c>
      <c r="F38" s="37">
        <v>2205</v>
      </c>
      <c r="G38" s="38">
        <v>0.16800000000000001</v>
      </c>
      <c r="H38" s="38">
        <v>9.4E-2</v>
      </c>
      <c r="I38" s="38">
        <v>2.5</v>
      </c>
      <c r="J38" s="38">
        <v>2.5</v>
      </c>
      <c r="K38" s="38">
        <v>1.9975000000000001</v>
      </c>
      <c r="L38" s="38">
        <v>0.50249999999999995</v>
      </c>
      <c r="M38" s="40">
        <v>2.5</v>
      </c>
    </row>
    <row r="39" spans="1:14" x14ac:dyDescent="0.25">
      <c r="A39" s="35">
        <v>560067</v>
      </c>
      <c r="B39" s="75" t="s">
        <v>77</v>
      </c>
      <c r="C39" s="37">
        <v>4090</v>
      </c>
      <c r="D39" s="37">
        <v>790</v>
      </c>
      <c r="E39" s="37">
        <v>21717</v>
      </c>
      <c r="F39" s="37">
        <v>6718</v>
      </c>
      <c r="G39" s="38">
        <v>0.188</v>
      </c>
      <c r="H39" s="38">
        <v>0.11799999999999999</v>
      </c>
      <c r="I39" s="38">
        <v>2.5</v>
      </c>
      <c r="J39" s="38">
        <v>2.5</v>
      </c>
      <c r="K39" s="38">
        <v>1.91</v>
      </c>
      <c r="L39" s="38">
        <v>0.59</v>
      </c>
      <c r="M39" s="40">
        <v>2.5</v>
      </c>
      <c r="N39" s="22"/>
    </row>
    <row r="40" spans="1:14" x14ac:dyDescent="0.25">
      <c r="A40" s="35">
        <v>560068</v>
      </c>
      <c r="B40" s="75" t="s">
        <v>79</v>
      </c>
      <c r="C40" s="37">
        <v>2341</v>
      </c>
      <c r="D40" s="37">
        <v>308</v>
      </c>
      <c r="E40" s="37">
        <v>25343</v>
      </c>
      <c r="F40" s="37">
        <v>7458</v>
      </c>
      <c r="G40" s="38">
        <v>9.1999999999999998E-2</v>
      </c>
      <c r="H40" s="38">
        <v>4.1000000000000002E-2</v>
      </c>
      <c r="I40" s="38">
        <v>2.5</v>
      </c>
      <c r="J40" s="38">
        <v>2.5</v>
      </c>
      <c r="K40" s="38">
        <v>1.9325000000000001</v>
      </c>
      <c r="L40" s="38">
        <v>0.5675</v>
      </c>
      <c r="M40" s="40">
        <v>2.5</v>
      </c>
    </row>
    <row r="41" spans="1:14" x14ac:dyDescent="0.25">
      <c r="A41" s="35">
        <v>560069</v>
      </c>
      <c r="B41" s="75" t="s">
        <v>81</v>
      </c>
      <c r="C41" s="37">
        <v>2510</v>
      </c>
      <c r="D41" s="37">
        <v>200</v>
      </c>
      <c r="E41" s="37">
        <v>15470</v>
      </c>
      <c r="F41" s="37">
        <v>4357</v>
      </c>
      <c r="G41" s="38">
        <v>0.16200000000000001</v>
      </c>
      <c r="H41" s="38">
        <v>4.5999999999999999E-2</v>
      </c>
      <c r="I41" s="38">
        <v>2.5</v>
      </c>
      <c r="J41" s="38">
        <v>2.5</v>
      </c>
      <c r="K41" s="38">
        <v>1.95</v>
      </c>
      <c r="L41" s="38">
        <v>0.55000000000000004</v>
      </c>
      <c r="M41" s="40">
        <v>2.5</v>
      </c>
      <c r="N41" s="22"/>
    </row>
    <row r="42" spans="1:14" x14ac:dyDescent="0.25">
      <c r="A42" s="35">
        <v>560070</v>
      </c>
      <c r="B42" s="75" t="s">
        <v>83</v>
      </c>
      <c r="C42" s="37">
        <v>10595</v>
      </c>
      <c r="D42" s="37">
        <v>3508</v>
      </c>
      <c r="E42" s="37">
        <v>59834</v>
      </c>
      <c r="F42" s="37">
        <v>19534</v>
      </c>
      <c r="G42" s="38">
        <v>0.17699999999999999</v>
      </c>
      <c r="H42" s="38">
        <v>0.18</v>
      </c>
      <c r="I42" s="38">
        <v>2.5</v>
      </c>
      <c r="J42" s="38">
        <v>2.5</v>
      </c>
      <c r="K42" s="38">
        <v>1.885</v>
      </c>
      <c r="L42" s="38">
        <v>0.61499999999999999</v>
      </c>
      <c r="M42" s="40">
        <v>2.5</v>
      </c>
    </row>
    <row r="43" spans="1:14" x14ac:dyDescent="0.25">
      <c r="A43" s="35">
        <v>560071</v>
      </c>
      <c r="B43" s="75" t="s">
        <v>85</v>
      </c>
      <c r="C43" s="37">
        <v>3708</v>
      </c>
      <c r="D43" s="37">
        <v>896</v>
      </c>
      <c r="E43" s="37">
        <v>18012</v>
      </c>
      <c r="F43" s="37">
        <v>5976</v>
      </c>
      <c r="G43" s="38">
        <v>0.20599999999999999</v>
      </c>
      <c r="H43" s="38">
        <v>0.15</v>
      </c>
      <c r="I43" s="38">
        <v>2.5</v>
      </c>
      <c r="J43" s="38">
        <v>2.5</v>
      </c>
      <c r="K43" s="38">
        <v>1.8774999999999999</v>
      </c>
      <c r="L43" s="38">
        <v>0.62250000000000005</v>
      </c>
      <c r="M43" s="40">
        <v>2.5</v>
      </c>
      <c r="N43" s="22"/>
    </row>
    <row r="44" spans="1:14" x14ac:dyDescent="0.25">
      <c r="A44" s="35">
        <v>560072</v>
      </c>
      <c r="B44" s="75" t="s">
        <v>87</v>
      </c>
      <c r="C44" s="37">
        <v>4749</v>
      </c>
      <c r="D44" s="37">
        <v>728</v>
      </c>
      <c r="E44" s="37">
        <v>19294</v>
      </c>
      <c r="F44" s="37">
        <v>5150</v>
      </c>
      <c r="G44" s="38">
        <v>0.246</v>
      </c>
      <c r="H44" s="38">
        <v>0.14099999999999999</v>
      </c>
      <c r="I44" s="38">
        <v>1.7241</v>
      </c>
      <c r="J44" s="38">
        <v>2.5</v>
      </c>
      <c r="K44" s="38">
        <v>1.3603000000000001</v>
      </c>
      <c r="L44" s="38">
        <v>0.52749999999999997</v>
      </c>
      <c r="M44" s="40">
        <v>1.8877999999999999</v>
      </c>
    </row>
    <row r="45" spans="1:14" x14ac:dyDescent="0.25">
      <c r="A45" s="35">
        <v>560073</v>
      </c>
      <c r="B45" s="75" t="s">
        <v>89</v>
      </c>
      <c r="C45" s="37">
        <v>2164</v>
      </c>
      <c r="D45" s="37">
        <v>324</v>
      </c>
      <c r="E45" s="37">
        <v>10948</v>
      </c>
      <c r="F45" s="37">
        <v>2173</v>
      </c>
      <c r="G45" s="38">
        <v>0.19800000000000001</v>
      </c>
      <c r="H45" s="38">
        <v>0.14899999999999999</v>
      </c>
      <c r="I45" s="38">
        <v>2.5</v>
      </c>
      <c r="J45" s="38">
        <v>2.5</v>
      </c>
      <c r="K45" s="38">
        <v>2.085</v>
      </c>
      <c r="L45" s="38">
        <v>0.41499999999999998</v>
      </c>
      <c r="M45" s="40">
        <v>2.5</v>
      </c>
      <c r="N45" s="22"/>
    </row>
    <row r="46" spans="1:14" x14ac:dyDescent="0.25">
      <c r="A46" s="35">
        <v>560074</v>
      </c>
      <c r="B46" s="75" t="s">
        <v>91</v>
      </c>
      <c r="C46" s="37">
        <v>3970</v>
      </c>
      <c r="D46" s="37">
        <v>905</v>
      </c>
      <c r="E46" s="37">
        <v>17961</v>
      </c>
      <c r="F46" s="37">
        <v>5780</v>
      </c>
      <c r="G46" s="38">
        <v>0.221</v>
      </c>
      <c r="H46" s="38">
        <v>0.157</v>
      </c>
      <c r="I46" s="38">
        <v>2.5</v>
      </c>
      <c r="J46" s="38">
        <v>2.5</v>
      </c>
      <c r="K46" s="38">
        <v>1.8925000000000001</v>
      </c>
      <c r="L46" s="38">
        <v>0.60750000000000004</v>
      </c>
      <c r="M46" s="40">
        <v>2.5</v>
      </c>
    </row>
    <row r="47" spans="1:14" x14ac:dyDescent="0.25">
      <c r="A47" s="35">
        <v>560075</v>
      </c>
      <c r="B47" s="75" t="s">
        <v>93</v>
      </c>
      <c r="C47" s="37">
        <v>6847</v>
      </c>
      <c r="D47" s="37">
        <v>1037</v>
      </c>
      <c r="E47" s="37">
        <v>29297</v>
      </c>
      <c r="F47" s="37">
        <v>8718</v>
      </c>
      <c r="G47" s="38">
        <v>0.23400000000000001</v>
      </c>
      <c r="H47" s="38">
        <v>0.11899999999999999</v>
      </c>
      <c r="I47" s="38">
        <v>2.2414000000000001</v>
      </c>
      <c r="J47" s="38">
        <v>2.5</v>
      </c>
      <c r="K47" s="38">
        <v>1.7281</v>
      </c>
      <c r="L47" s="38">
        <v>0.57250000000000001</v>
      </c>
      <c r="M47" s="40">
        <v>2.3006000000000002</v>
      </c>
      <c r="N47" s="22"/>
    </row>
    <row r="48" spans="1:14" x14ac:dyDescent="0.25">
      <c r="A48" s="35">
        <v>560076</v>
      </c>
      <c r="B48" s="75" t="s">
        <v>95</v>
      </c>
      <c r="C48" s="37">
        <v>1742</v>
      </c>
      <c r="D48" s="37">
        <v>232</v>
      </c>
      <c r="E48" s="37">
        <v>8778</v>
      </c>
      <c r="F48" s="37">
        <v>2329</v>
      </c>
      <c r="G48" s="38">
        <v>0.19800000000000001</v>
      </c>
      <c r="H48" s="38">
        <v>0.1</v>
      </c>
      <c r="I48" s="38">
        <v>2.5</v>
      </c>
      <c r="J48" s="38">
        <v>2.5</v>
      </c>
      <c r="K48" s="38">
        <v>1.9750000000000001</v>
      </c>
      <c r="L48" s="38">
        <v>0.52500000000000002</v>
      </c>
      <c r="M48" s="40">
        <v>2.5</v>
      </c>
    </row>
    <row r="49" spans="1:14" x14ac:dyDescent="0.25">
      <c r="A49" s="35">
        <v>560077</v>
      </c>
      <c r="B49" s="75" t="s">
        <v>97</v>
      </c>
      <c r="C49" s="37">
        <v>1869</v>
      </c>
      <c r="D49" s="37">
        <v>146</v>
      </c>
      <c r="E49" s="37">
        <v>10537</v>
      </c>
      <c r="F49" s="37">
        <v>2082</v>
      </c>
      <c r="G49" s="38">
        <v>0.17699999999999999</v>
      </c>
      <c r="H49" s="38">
        <v>7.0000000000000007E-2</v>
      </c>
      <c r="I49" s="38">
        <v>2.5</v>
      </c>
      <c r="J49" s="38">
        <v>2.5</v>
      </c>
      <c r="K49" s="38">
        <v>2.0874999999999999</v>
      </c>
      <c r="L49" s="38">
        <v>0.41249999999999998</v>
      </c>
      <c r="M49" s="40">
        <v>2.5</v>
      </c>
      <c r="N49" s="22"/>
    </row>
    <row r="50" spans="1:14" x14ac:dyDescent="0.25">
      <c r="A50" s="35">
        <v>560078</v>
      </c>
      <c r="B50" s="75" t="s">
        <v>99</v>
      </c>
      <c r="C50" s="37">
        <v>8964</v>
      </c>
      <c r="D50" s="37">
        <v>1934</v>
      </c>
      <c r="E50" s="37">
        <v>34257</v>
      </c>
      <c r="F50" s="37">
        <v>11835</v>
      </c>
      <c r="G50" s="38">
        <v>0.26200000000000001</v>
      </c>
      <c r="H50" s="38">
        <v>0.16300000000000001</v>
      </c>
      <c r="I50" s="38">
        <v>1.0345</v>
      </c>
      <c r="J50" s="38">
        <v>2.5</v>
      </c>
      <c r="K50" s="38">
        <v>0.76859999999999995</v>
      </c>
      <c r="L50" s="38">
        <v>0.64249999999999996</v>
      </c>
      <c r="M50" s="40">
        <v>1.4111</v>
      </c>
    </row>
    <row r="51" spans="1:14" x14ac:dyDescent="0.25">
      <c r="A51" s="35">
        <v>560079</v>
      </c>
      <c r="B51" s="75" t="s">
        <v>101</v>
      </c>
      <c r="C51" s="37">
        <v>7667</v>
      </c>
      <c r="D51" s="37">
        <v>1430</v>
      </c>
      <c r="E51" s="37">
        <v>32926</v>
      </c>
      <c r="F51" s="37">
        <v>9559</v>
      </c>
      <c r="G51" s="38">
        <v>0.23300000000000001</v>
      </c>
      <c r="H51" s="38">
        <v>0.15</v>
      </c>
      <c r="I51" s="38">
        <v>2.2845</v>
      </c>
      <c r="J51" s="38">
        <v>2.5</v>
      </c>
      <c r="K51" s="38">
        <v>1.7705</v>
      </c>
      <c r="L51" s="38">
        <v>0.5625</v>
      </c>
      <c r="M51" s="40">
        <v>2.3330000000000002</v>
      </c>
      <c r="N51" s="22"/>
    </row>
    <row r="52" spans="1:14" x14ac:dyDescent="0.25">
      <c r="A52" s="35">
        <v>560080</v>
      </c>
      <c r="B52" s="75" t="s">
        <v>103</v>
      </c>
      <c r="C52" s="37">
        <v>2270</v>
      </c>
      <c r="D52" s="37">
        <v>473</v>
      </c>
      <c r="E52" s="37">
        <v>17483</v>
      </c>
      <c r="F52" s="37">
        <v>5233</v>
      </c>
      <c r="G52" s="38">
        <v>0.13</v>
      </c>
      <c r="H52" s="38">
        <v>0.09</v>
      </c>
      <c r="I52" s="38">
        <v>2.5</v>
      </c>
      <c r="J52" s="38">
        <v>2.5</v>
      </c>
      <c r="K52" s="38">
        <v>1.925</v>
      </c>
      <c r="L52" s="38">
        <v>0.57499999999999996</v>
      </c>
      <c r="M52" s="40">
        <v>2.5</v>
      </c>
    </row>
    <row r="53" spans="1:14" x14ac:dyDescent="0.25">
      <c r="A53" s="35">
        <v>560081</v>
      </c>
      <c r="B53" s="75" t="s">
        <v>105</v>
      </c>
      <c r="C53" s="37">
        <v>3878</v>
      </c>
      <c r="D53" s="37">
        <v>999</v>
      </c>
      <c r="E53" s="37">
        <v>19786</v>
      </c>
      <c r="F53" s="37">
        <v>6820</v>
      </c>
      <c r="G53" s="38">
        <v>0.19600000000000001</v>
      </c>
      <c r="H53" s="38">
        <v>0.14599999999999999</v>
      </c>
      <c r="I53" s="38">
        <v>2.5</v>
      </c>
      <c r="J53" s="38">
        <v>2.5</v>
      </c>
      <c r="K53" s="38">
        <v>1.86</v>
      </c>
      <c r="L53" s="38">
        <v>0.64</v>
      </c>
      <c r="M53" s="40">
        <v>2.5</v>
      </c>
      <c r="N53" s="22"/>
    </row>
    <row r="54" spans="1:14" x14ac:dyDescent="0.25">
      <c r="A54" s="35">
        <v>560082</v>
      </c>
      <c r="B54" s="75" t="s">
        <v>107</v>
      </c>
      <c r="C54" s="37">
        <v>3193</v>
      </c>
      <c r="D54" s="37">
        <v>469</v>
      </c>
      <c r="E54" s="37">
        <v>15239</v>
      </c>
      <c r="F54" s="37">
        <v>3863</v>
      </c>
      <c r="G54" s="38">
        <v>0.21</v>
      </c>
      <c r="H54" s="38">
        <v>0.121</v>
      </c>
      <c r="I54" s="38">
        <v>2.5</v>
      </c>
      <c r="J54" s="38">
        <v>2.5</v>
      </c>
      <c r="K54" s="38">
        <v>1.9950000000000001</v>
      </c>
      <c r="L54" s="38">
        <v>0.505</v>
      </c>
      <c r="M54" s="40">
        <v>2.5</v>
      </c>
    </row>
    <row r="55" spans="1:14" x14ac:dyDescent="0.25">
      <c r="A55" s="35">
        <v>560083</v>
      </c>
      <c r="B55" s="75" t="s">
        <v>109</v>
      </c>
      <c r="C55" s="37">
        <v>3068</v>
      </c>
      <c r="D55" s="37">
        <v>309</v>
      </c>
      <c r="E55" s="37">
        <v>13926</v>
      </c>
      <c r="F55" s="37">
        <v>3315</v>
      </c>
      <c r="G55" s="38">
        <v>0.22</v>
      </c>
      <c r="H55" s="38">
        <v>9.2999999999999999E-2</v>
      </c>
      <c r="I55" s="38">
        <v>2.5</v>
      </c>
      <c r="J55" s="38">
        <v>2.5</v>
      </c>
      <c r="K55" s="38">
        <v>2.02</v>
      </c>
      <c r="L55" s="38">
        <v>0.48</v>
      </c>
      <c r="M55" s="40">
        <v>2.5</v>
      </c>
      <c r="N55" s="22"/>
    </row>
    <row r="56" spans="1:14" x14ac:dyDescent="0.25">
      <c r="A56" s="35">
        <v>560084</v>
      </c>
      <c r="B56" s="75" t="s">
        <v>111</v>
      </c>
      <c r="C56" s="37">
        <v>3965</v>
      </c>
      <c r="D56" s="37">
        <v>1441</v>
      </c>
      <c r="E56" s="37">
        <v>20141</v>
      </c>
      <c r="F56" s="37">
        <v>6468</v>
      </c>
      <c r="G56" s="38">
        <v>0.19700000000000001</v>
      </c>
      <c r="H56" s="38">
        <v>0.223</v>
      </c>
      <c r="I56" s="38">
        <v>2.5</v>
      </c>
      <c r="J56" s="38">
        <v>2.1545000000000001</v>
      </c>
      <c r="K56" s="38">
        <v>1.8925000000000001</v>
      </c>
      <c r="L56" s="38">
        <v>0.52349999999999997</v>
      </c>
      <c r="M56" s="40">
        <v>2.4159999999999999</v>
      </c>
    </row>
    <row r="57" spans="1:14" ht="30" x14ac:dyDescent="0.25">
      <c r="A57" s="35">
        <v>560085</v>
      </c>
      <c r="B57" s="75" t="s">
        <v>113</v>
      </c>
      <c r="C57" s="37">
        <v>722</v>
      </c>
      <c r="D57" s="37">
        <v>20</v>
      </c>
      <c r="E57" s="37">
        <v>9397</v>
      </c>
      <c r="F57" s="37">
        <v>359</v>
      </c>
      <c r="G57" s="38">
        <v>7.6999999999999999E-2</v>
      </c>
      <c r="H57" s="38">
        <v>5.6000000000000001E-2</v>
      </c>
      <c r="I57" s="38">
        <v>2.5</v>
      </c>
      <c r="J57" s="38">
        <v>2.5</v>
      </c>
      <c r="K57" s="38">
        <v>2.4075000000000002</v>
      </c>
      <c r="L57" s="38">
        <v>9.2499999999999999E-2</v>
      </c>
      <c r="M57" s="40">
        <v>2.5</v>
      </c>
      <c r="N57" s="22"/>
    </row>
    <row r="58" spans="1:14" x14ac:dyDescent="0.25">
      <c r="A58" s="35">
        <v>560086</v>
      </c>
      <c r="B58" s="75" t="s">
        <v>115</v>
      </c>
      <c r="C58" s="37">
        <v>3957</v>
      </c>
      <c r="D58" s="37">
        <v>99</v>
      </c>
      <c r="E58" s="37">
        <v>17620</v>
      </c>
      <c r="F58" s="37">
        <v>541</v>
      </c>
      <c r="G58" s="38">
        <v>0.22500000000000001</v>
      </c>
      <c r="H58" s="38">
        <v>0.183</v>
      </c>
      <c r="I58" s="38">
        <v>2.5</v>
      </c>
      <c r="J58" s="38">
        <v>2.5</v>
      </c>
      <c r="K58" s="38">
        <v>2.4249999999999998</v>
      </c>
      <c r="L58" s="38">
        <v>7.4999999999999997E-2</v>
      </c>
      <c r="M58" s="40">
        <v>2.5</v>
      </c>
    </row>
    <row r="59" spans="1:14" x14ac:dyDescent="0.25">
      <c r="A59" s="35">
        <v>560087</v>
      </c>
      <c r="B59" s="75" t="s">
        <v>117</v>
      </c>
      <c r="C59" s="37">
        <v>5888</v>
      </c>
      <c r="D59" s="37">
        <v>0</v>
      </c>
      <c r="E59" s="37">
        <v>24729</v>
      </c>
      <c r="F59" s="37">
        <v>1</v>
      </c>
      <c r="G59" s="38">
        <v>0.23799999999999999</v>
      </c>
      <c r="H59" s="38">
        <v>0</v>
      </c>
      <c r="I59" s="38">
        <v>2.069</v>
      </c>
      <c r="J59" s="38">
        <v>0</v>
      </c>
      <c r="K59" s="38">
        <v>2.069</v>
      </c>
      <c r="L59" s="38">
        <v>0</v>
      </c>
      <c r="M59" s="40">
        <v>2.069</v>
      </c>
      <c r="N59" s="22"/>
    </row>
    <row r="60" spans="1:14" ht="30" x14ac:dyDescent="0.25">
      <c r="A60" s="35">
        <v>560088</v>
      </c>
      <c r="B60" s="75" t="s">
        <v>119</v>
      </c>
      <c r="C60" s="37">
        <v>944</v>
      </c>
      <c r="D60" s="37">
        <v>0</v>
      </c>
      <c r="E60" s="37">
        <v>5982</v>
      </c>
      <c r="F60" s="37">
        <v>0</v>
      </c>
      <c r="G60" s="38">
        <v>0.158</v>
      </c>
      <c r="H60" s="38">
        <v>0</v>
      </c>
      <c r="I60" s="38">
        <v>2.5</v>
      </c>
      <c r="J60" s="38">
        <v>0</v>
      </c>
      <c r="K60" s="38">
        <v>2.5</v>
      </c>
      <c r="L60" s="38">
        <v>0</v>
      </c>
      <c r="M60" s="40">
        <v>2.5</v>
      </c>
    </row>
    <row r="61" spans="1:14" ht="30" x14ac:dyDescent="0.25">
      <c r="A61" s="35">
        <v>560089</v>
      </c>
      <c r="B61" s="75" t="s">
        <v>121</v>
      </c>
      <c r="C61" s="37">
        <v>1037</v>
      </c>
      <c r="D61" s="37">
        <v>0</v>
      </c>
      <c r="E61" s="37">
        <v>3996</v>
      </c>
      <c r="F61" s="37">
        <v>0</v>
      </c>
      <c r="G61" s="38">
        <v>0.26</v>
      </c>
      <c r="H61" s="38">
        <v>0</v>
      </c>
      <c r="I61" s="38">
        <v>1.1207</v>
      </c>
      <c r="J61" s="38">
        <v>0</v>
      </c>
      <c r="K61" s="38">
        <v>1.1207</v>
      </c>
      <c r="L61" s="38">
        <v>0</v>
      </c>
      <c r="M61" s="40">
        <v>1.1207</v>
      </c>
      <c r="N61" s="22"/>
    </row>
    <row r="62" spans="1:14" ht="30" x14ac:dyDescent="0.25">
      <c r="A62" s="35">
        <v>560096</v>
      </c>
      <c r="B62" s="75" t="s">
        <v>123</v>
      </c>
      <c r="C62" s="37">
        <v>53</v>
      </c>
      <c r="D62" s="37">
        <v>0</v>
      </c>
      <c r="E62" s="37">
        <v>406</v>
      </c>
      <c r="F62" s="37">
        <v>1</v>
      </c>
      <c r="G62" s="38">
        <v>0.13100000000000001</v>
      </c>
      <c r="H62" s="38">
        <v>0</v>
      </c>
      <c r="I62" s="38">
        <v>2.5</v>
      </c>
      <c r="J62" s="38">
        <v>0</v>
      </c>
      <c r="K62" s="38">
        <v>2.4950000000000001</v>
      </c>
      <c r="L62" s="38">
        <v>0</v>
      </c>
      <c r="M62" s="40">
        <v>2.4950000000000001</v>
      </c>
    </row>
    <row r="63" spans="1:14" x14ac:dyDescent="0.25">
      <c r="A63" s="35">
        <v>560098</v>
      </c>
      <c r="B63" s="75" t="s">
        <v>125</v>
      </c>
      <c r="C63" s="37">
        <v>693</v>
      </c>
      <c r="D63" s="37">
        <v>0</v>
      </c>
      <c r="E63" s="37">
        <v>6604</v>
      </c>
      <c r="F63" s="37">
        <v>1</v>
      </c>
      <c r="G63" s="38">
        <v>0.105</v>
      </c>
      <c r="H63" s="38">
        <v>0</v>
      </c>
      <c r="I63" s="38">
        <v>2.5</v>
      </c>
      <c r="J63" s="38">
        <v>0</v>
      </c>
      <c r="K63" s="38">
        <v>2.5</v>
      </c>
      <c r="L63" s="38">
        <v>0</v>
      </c>
      <c r="M63" s="40">
        <v>2.5</v>
      </c>
      <c r="N63" s="22"/>
    </row>
    <row r="64" spans="1:14" ht="30" x14ac:dyDescent="0.25">
      <c r="A64" s="35">
        <v>560099</v>
      </c>
      <c r="B64" s="75" t="s">
        <v>127</v>
      </c>
      <c r="C64" s="37">
        <v>456</v>
      </c>
      <c r="D64" s="37">
        <v>13</v>
      </c>
      <c r="E64" s="37">
        <v>2110</v>
      </c>
      <c r="F64" s="37">
        <v>70</v>
      </c>
      <c r="G64" s="38">
        <v>0.216</v>
      </c>
      <c r="H64" s="38">
        <v>0.186</v>
      </c>
      <c r="I64" s="38">
        <v>2.5</v>
      </c>
      <c r="J64" s="38">
        <v>2.5</v>
      </c>
      <c r="K64" s="38">
        <v>2.42</v>
      </c>
      <c r="L64" s="38">
        <v>0.08</v>
      </c>
      <c r="M64" s="40">
        <v>2.5</v>
      </c>
    </row>
    <row r="65" spans="1:14" x14ac:dyDescent="0.25">
      <c r="A65" s="35">
        <v>560205</v>
      </c>
      <c r="B65" s="75" t="s">
        <v>129</v>
      </c>
      <c r="C65" s="37">
        <v>2</v>
      </c>
      <c r="D65" s="37">
        <v>1</v>
      </c>
      <c r="E65" s="37">
        <v>20</v>
      </c>
      <c r="F65" s="37">
        <v>26</v>
      </c>
      <c r="G65" s="38">
        <v>0.1</v>
      </c>
      <c r="H65" s="38">
        <v>3.7999999999999999E-2</v>
      </c>
      <c r="I65" s="38">
        <v>2.5</v>
      </c>
      <c r="J65" s="38">
        <v>2.5</v>
      </c>
      <c r="K65" s="38">
        <v>1.0874999999999999</v>
      </c>
      <c r="L65" s="38">
        <v>1.4125000000000001</v>
      </c>
      <c r="M65" s="40">
        <v>2.5</v>
      </c>
      <c r="N65" s="22"/>
    </row>
    <row r="66" spans="1:14" ht="45" x14ac:dyDescent="0.25">
      <c r="A66" s="35">
        <v>560206</v>
      </c>
      <c r="B66" s="75" t="s">
        <v>131</v>
      </c>
      <c r="C66" s="37">
        <v>13749</v>
      </c>
      <c r="D66" s="37">
        <v>2</v>
      </c>
      <c r="E66" s="37">
        <v>72378</v>
      </c>
      <c r="F66" s="37">
        <v>16</v>
      </c>
      <c r="G66" s="38">
        <v>0.19</v>
      </c>
      <c r="H66" s="38">
        <v>0.125</v>
      </c>
      <c r="I66" s="38">
        <v>2.5</v>
      </c>
      <c r="J66" s="38">
        <v>2.5</v>
      </c>
      <c r="K66" s="38">
        <v>2.5</v>
      </c>
      <c r="L66" s="38">
        <v>0</v>
      </c>
      <c r="M66" s="40">
        <v>2.5</v>
      </c>
    </row>
    <row r="67" spans="1:14" ht="45" x14ac:dyDescent="0.25">
      <c r="A67" s="35">
        <v>560214</v>
      </c>
      <c r="B67" s="75" t="s">
        <v>133</v>
      </c>
      <c r="C67" s="37">
        <v>17218</v>
      </c>
      <c r="D67" s="37">
        <v>4477</v>
      </c>
      <c r="E67" s="37">
        <v>81866</v>
      </c>
      <c r="F67" s="37">
        <v>26481</v>
      </c>
      <c r="G67" s="38">
        <v>0.21</v>
      </c>
      <c r="H67" s="38">
        <v>0.16900000000000001</v>
      </c>
      <c r="I67" s="38">
        <v>2.5</v>
      </c>
      <c r="J67" s="38">
        <v>2.5</v>
      </c>
      <c r="K67" s="38">
        <v>1.89</v>
      </c>
      <c r="L67" s="38">
        <v>0.61</v>
      </c>
      <c r="M67" s="40">
        <v>2.5</v>
      </c>
    </row>
    <row r="68" spans="1:14" x14ac:dyDescent="0.25">
      <c r="A68" s="42"/>
      <c r="B68" s="76" t="s">
        <v>165</v>
      </c>
      <c r="C68" s="37">
        <f>SUM(C7:C67)</f>
        <v>326912</v>
      </c>
      <c r="D68" s="37">
        <f>SUM(D7:D67)</f>
        <v>74774</v>
      </c>
      <c r="E68" s="37">
        <f>SUM(E7:E67)</f>
        <v>1494633</v>
      </c>
      <c r="F68" s="37">
        <f>SUM(F7:F67)</f>
        <v>433666</v>
      </c>
      <c r="G68" s="38">
        <v>0.21870000000000001</v>
      </c>
      <c r="H68" s="47">
        <v>0.1724</v>
      </c>
      <c r="I68" s="32"/>
      <c r="J68" s="38"/>
      <c r="K68" s="44"/>
      <c r="L68" s="44"/>
      <c r="M68" s="46"/>
    </row>
  </sheetData>
  <mergeCells count="10">
    <mergeCell ref="A2:J2"/>
    <mergeCell ref="A3:M3"/>
    <mergeCell ref="J1:M1"/>
    <mergeCell ref="C4:D4"/>
    <mergeCell ref="E4:F4"/>
    <mergeCell ref="G4:H4"/>
    <mergeCell ref="I4:J4"/>
    <mergeCell ref="K4:L4"/>
    <mergeCell ref="B4:B5"/>
    <mergeCell ref="A4:A5"/>
  </mergeCells>
  <pageMargins left="0.7" right="0.7" top="0.75" bottom="0.75" header="0.3" footer="0.3"/>
  <pageSetup paperSize="9" scale="6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18" zoomScaleNormal="100" zoomScaleSheetLayoutView="118" workbookViewId="0">
      <pane xSplit="2" ySplit="5" topLeftCell="C39" activePane="bottomRight" state="frozen"/>
      <selection pane="topRight" activeCell="C1" sqref="C1"/>
      <selection pane="bottomLeft" activeCell="A6" sqref="A6"/>
      <selection pane="bottomRight" activeCell="B9" sqref="B9"/>
    </sheetView>
  </sheetViews>
  <sheetFormatPr defaultRowHeight="15" x14ac:dyDescent="0.25"/>
  <cols>
    <col min="1" max="1" width="9.5703125" style="18" customWidth="1"/>
    <col min="2" max="2" width="29.5703125" style="58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25" customWidth="1"/>
    <col min="8" max="8" width="10.5703125" style="21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12.140625" style="23" customWidth="1"/>
    <col min="14" max="14" width="9.140625" style="23"/>
    <col min="15" max="15" width="12.5703125" customWidth="1"/>
    <col min="16" max="16" width="11.7109375" bestFit="1" customWidth="1"/>
  </cols>
  <sheetData>
    <row r="1" spans="1:16" ht="42.75" customHeight="1" x14ac:dyDescent="0.25">
      <c r="F1" s="20"/>
      <c r="G1" s="20"/>
      <c r="I1" s="461"/>
      <c r="J1" s="461"/>
      <c r="L1" s="406" t="s">
        <v>250</v>
      </c>
      <c r="M1" s="406"/>
      <c r="N1" s="406"/>
      <c r="O1" s="406"/>
    </row>
    <row r="2" spans="1:16" ht="18" x14ac:dyDescent="0.25">
      <c r="A2" s="435" t="s">
        <v>178</v>
      </c>
      <c r="B2" s="435"/>
      <c r="C2" s="435"/>
      <c r="D2" s="435"/>
      <c r="E2" s="435"/>
      <c r="F2" s="435"/>
      <c r="G2" s="435"/>
      <c r="H2" s="435"/>
      <c r="I2" s="435"/>
      <c r="J2" s="435"/>
    </row>
    <row r="3" spans="1:16" s="19" customFormat="1" ht="47.25" customHeight="1" x14ac:dyDescent="0.2">
      <c r="A3" s="443" t="s">
        <v>179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</row>
    <row r="4" spans="1:16" ht="61.5" customHeight="1" x14ac:dyDescent="0.25">
      <c r="A4" s="462" t="s">
        <v>1</v>
      </c>
      <c r="B4" s="463" t="s">
        <v>153</v>
      </c>
      <c r="C4" s="464" t="s">
        <v>180</v>
      </c>
      <c r="D4" s="465"/>
      <c r="E4" s="466" t="s">
        <v>155</v>
      </c>
      <c r="F4" s="467"/>
      <c r="G4" s="468" t="s">
        <v>181</v>
      </c>
      <c r="H4" s="469"/>
      <c r="I4" s="470" t="s">
        <v>157</v>
      </c>
      <c r="J4" s="471"/>
      <c r="K4" s="457" t="s">
        <v>158</v>
      </c>
      <c r="L4" s="458"/>
      <c r="M4" s="459" t="s">
        <v>159</v>
      </c>
      <c r="N4" s="460"/>
      <c r="O4" s="28" t="s">
        <v>182</v>
      </c>
    </row>
    <row r="5" spans="1:16" ht="26.25" x14ac:dyDescent="0.25">
      <c r="A5" s="462"/>
      <c r="B5" s="463"/>
      <c r="C5" s="29" t="s">
        <v>161</v>
      </c>
      <c r="D5" s="30" t="s">
        <v>162</v>
      </c>
      <c r="E5" s="29" t="s">
        <v>161</v>
      </c>
      <c r="F5" s="30" t="s">
        <v>162</v>
      </c>
      <c r="G5" s="31" t="s">
        <v>161</v>
      </c>
      <c r="H5" s="32" t="s">
        <v>162</v>
      </c>
      <c r="I5" s="31" t="s">
        <v>161</v>
      </c>
      <c r="J5" s="32" t="s">
        <v>162</v>
      </c>
      <c r="K5" s="31" t="s">
        <v>161</v>
      </c>
      <c r="L5" s="32" t="s">
        <v>162</v>
      </c>
      <c r="M5" s="33" t="s">
        <v>161</v>
      </c>
      <c r="N5" s="34" t="s">
        <v>162</v>
      </c>
      <c r="O5" s="29" t="s">
        <v>163</v>
      </c>
    </row>
    <row r="6" spans="1:16" x14ac:dyDescent="0.25">
      <c r="A6" s="35"/>
      <c r="B6" s="126"/>
      <c r="C6" s="37"/>
      <c r="D6" s="37"/>
      <c r="E6" s="37"/>
      <c r="F6" s="37"/>
      <c r="G6" s="38"/>
      <c r="H6" s="38"/>
      <c r="I6" s="38"/>
      <c r="J6" s="38"/>
      <c r="K6" s="38"/>
      <c r="L6" s="38"/>
      <c r="M6" s="39"/>
      <c r="N6" s="39"/>
      <c r="O6" s="40"/>
    </row>
    <row r="7" spans="1:16" x14ac:dyDescent="0.25">
      <c r="A7" s="35">
        <v>560002</v>
      </c>
      <c r="B7" s="127" t="s">
        <v>13</v>
      </c>
      <c r="C7" s="37">
        <v>3025</v>
      </c>
      <c r="D7" s="37">
        <v>0</v>
      </c>
      <c r="E7" s="37">
        <v>17654</v>
      </c>
      <c r="F7" s="37">
        <v>0</v>
      </c>
      <c r="G7" s="38">
        <v>0.17100000000000001</v>
      </c>
      <c r="H7" s="38">
        <v>0</v>
      </c>
      <c r="I7" s="38">
        <v>1.0781000000000001</v>
      </c>
      <c r="J7" s="38">
        <v>0</v>
      </c>
      <c r="K7" s="38">
        <v>1.0781000000000001</v>
      </c>
      <c r="L7" s="38">
        <v>0</v>
      </c>
      <c r="M7" s="39" t="s">
        <v>164</v>
      </c>
      <c r="N7" s="39" t="s">
        <v>164</v>
      </c>
      <c r="O7" s="40">
        <v>1.0781000000000001</v>
      </c>
      <c r="P7" s="22"/>
    </row>
    <row r="8" spans="1:16" ht="30" x14ac:dyDescent="0.25">
      <c r="A8" s="35">
        <v>560014</v>
      </c>
      <c r="B8" s="127" t="s">
        <v>15</v>
      </c>
      <c r="C8" s="37">
        <v>507</v>
      </c>
      <c r="D8" s="37">
        <v>2</v>
      </c>
      <c r="E8" s="37">
        <v>5168</v>
      </c>
      <c r="F8" s="37">
        <v>164</v>
      </c>
      <c r="G8" s="38">
        <v>9.8000000000000004E-2</v>
      </c>
      <c r="H8" s="38">
        <v>1.2E-2</v>
      </c>
      <c r="I8" s="38">
        <v>0.59230000000000005</v>
      </c>
      <c r="J8" s="38">
        <v>1.8499999999999999E-2</v>
      </c>
      <c r="K8" s="38">
        <v>0.57389999999999997</v>
      </c>
      <c r="L8" s="38">
        <v>5.9999999999999995E-4</v>
      </c>
      <c r="M8" s="39" t="s">
        <v>164</v>
      </c>
      <c r="N8" s="39" t="s">
        <v>164</v>
      </c>
      <c r="O8" s="40">
        <v>0.57450000000000001</v>
      </c>
    </row>
    <row r="9" spans="1:16" x14ac:dyDescent="0.25">
      <c r="A9" s="35">
        <v>560017</v>
      </c>
      <c r="B9" s="127" t="s">
        <v>17</v>
      </c>
      <c r="C9" s="37">
        <v>19687</v>
      </c>
      <c r="D9" s="37">
        <v>1</v>
      </c>
      <c r="E9" s="37">
        <v>79343</v>
      </c>
      <c r="F9" s="37">
        <v>1</v>
      </c>
      <c r="G9" s="38">
        <v>0.248</v>
      </c>
      <c r="H9" s="38">
        <v>1</v>
      </c>
      <c r="I9" s="38">
        <v>1.5905</v>
      </c>
      <c r="J9" s="38">
        <v>2.5</v>
      </c>
      <c r="K9" s="38">
        <v>1.5905</v>
      </c>
      <c r="L9" s="38">
        <v>0</v>
      </c>
      <c r="M9" s="39" t="s">
        <v>164</v>
      </c>
      <c r="N9" s="39" t="s">
        <v>164</v>
      </c>
      <c r="O9" s="40">
        <v>1.5905</v>
      </c>
      <c r="P9" s="22"/>
    </row>
    <row r="10" spans="1:16" x14ac:dyDescent="0.25">
      <c r="A10" s="35">
        <v>560019</v>
      </c>
      <c r="B10" s="127" t="s">
        <v>19</v>
      </c>
      <c r="C10" s="37">
        <v>19041</v>
      </c>
      <c r="D10" s="37">
        <v>1166</v>
      </c>
      <c r="E10" s="37">
        <v>88514</v>
      </c>
      <c r="F10" s="37">
        <v>3434</v>
      </c>
      <c r="G10" s="38">
        <v>0.215</v>
      </c>
      <c r="H10" s="38">
        <v>0.34</v>
      </c>
      <c r="I10" s="38">
        <v>1.3709</v>
      </c>
      <c r="J10" s="38">
        <v>1.5344</v>
      </c>
      <c r="K10" s="38">
        <v>1.3201000000000001</v>
      </c>
      <c r="L10" s="38">
        <v>5.6800000000000003E-2</v>
      </c>
      <c r="M10" s="39" t="s">
        <v>164</v>
      </c>
      <c r="N10" s="39" t="s">
        <v>164</v>
      </c>
      <c r="O10" s="40">
        <v>1.3769</v>
      </c>
    </row>
    <row r="11" spans="1:16" x14ac:dyDescent="0.25">
      <c r="A11" s="35">
        <v>560021</v>
      </c>
      <c r="B11" s="127" t="s">
        <v>21</v>
      </c>
      <c r="C11" s="37">
        <v>13013</v>
      </c>
      <c r="D11" s="37">
        <v>19317</v>
      </c>
      <c r="E11" s="37">
        <v>56375</v>
      </c>
      <c r="F11" s="37">
        <v>39651</v>
      </c>
      <c r="G11" s="38">
        <v>0.23100000000000001</v>
      </c>
      <c r="H11" s="38">
        <v>0.48699999999999999</v>
      </c>
      <c r="I11" s="38">
        <v>1.4773000000000001</v>
      </c>
      <c r="J11" s="38">
        <v>2.2138</v>
      </c>
      <c r="K11" s="38">
        <v>0.86719999999999997</v>
      </c>
      <c r="L11" s="38">
        <v>0.9143</v>
      </c>
      <c r="M11" s="39" t="s">
        <v>164</v>
      </c>
      <c r="N11" s="39" t="s">
        <v>164</v>
      </c>
      <c r="O11" s="40">
        <v>1.7815000000000001</v>
      </c>
      <c r="P11" s="22"/>
    </row>
    <row r="12" spans="1:16" x14ac:dyDescent="0.25">
      <c r="A12" s="35">
        <v>560022</v>
      </c>
      <c r="B12" s="127" t="s">
        <v>23</v>
      </c>
      <c r="C12" s="37">
        <v>13500</v>
      </c>
      <c r="D12" s="37">
        <v>8211</v>
      </c>
      <c r="E12" s="37">
        <v>67471</v>
      </c>
      <c r="F12" s="37">
        <v>23651</v>
      </c>
      <c r="G12" s="38">
        <v>0.2</v>
      </c>
      <c r="H12" s="38">
        <v>0.34699999999999998</v>
      </c>
      <c r="I12" s="38">
        <v>1.2709999999999999</v>
      </c>
      <c r="J12" s="38">
        <v>1.5668</v>
      </c>
      <c r="K12" s="38">
        <v>0.94059999999999999</v>
      </c>
      <c r="L12" s="38">
        <v>0.40739999999999998</v>
      </c>
      <c r="M12" s="39" t="s">
        <v>164</v>
      </c>
      <c r="N12" s="39" t="s">
        <v>164</v>
      </c>
      <c r="O12" s="40">
        <v>1.3479000000000001</v>
      </c>
    </row>
    <row r="13" spans="1:16" x14ac:dyDescent="0.25">
      <c r="A13" s="35">
        <v>560024</v>
      </c>
      <c r="B13" s="127" t="s">
        <v>25</v>
      </c>
      <c r="C13" s="37">
        <v>304</v>
      </c>
      <c r="D13" s="37">
        <v>27967</v>
      </c>
      <c r="E13" s="37">
        <v>2157</v>
      </c>
      <c r="F13" s="37">
        <v>52133</v>
      </c>
      <c r="G13" s="38">
        <v>0.14099999999999999</v>
      </c>
      <c r="H13" s="38">
        <v>0.53600000000000003</v>
      </c>
      <c r="I13" s="38">
        <v>0.87839999999999996</v>
      </c>
      <c r="J13" s="38">
        <v>2.4403000000000001</v>
      </c>
      <c r="K13" s="38">
        <v>3.5099999999999999E-2</v>
      </c>
      <c r="L13" s="38">
        <v>2.3426999999999998</v>
      </c>
      <c r="M13" s="39" t="s">
        <v>164</v>
      </c>
      <c r="N13" s="39" t="s">
        <v>164</v>
      </c>
      <c r="O13" s="40">
        <v>2.3778000000000001</v>
      </c>
      <c r="P13" s="22"/>
    </row>
    <row r="14" spans="1:16" ht="30" x14ac:dyDescent="0.25">
      <c r="A14" s="35">
        <v>560026</v>
      </c>
      <c r="B14" s="127" t="s">
        <v>27</v>
      </c>
      <c r="C14" s="37">
        <v>17816</v>
      </c>
      <c r="D14" s="37">
        <v>7170</v>
      </c>
      <c r="E14" s="37">
        <v>101753</v>
      </c>
      <c r="F14" s="37">
        <v>20548</v>
      </c>
      <c r="G14" s="38">
        <v>0.17499999999999999</v>
      </c>
      <c r="H14" s="38">
        <v>0.34899999999999998</v>
      </c>
      <c r="I14" s="38">
        <v>1.1047</v>
      </c>
      <c r="J14" s="38">
        <v>1.5760000000000001</v>
      </c>
      <c r="K14" s="38">
        <v>0.91910000000000003</v>
      </c>
      <c r="L14" s="38">
        <v>0.26479999999999998</v>
      </c>
      <c r="M14" s="39" t="s">
        <v>164</v>
      </c>
      <c r="N14" s="39" t="s">
        <v>164</v>
      </c>
      <c r="O14" s="40">
        <v>1.1839</v>
      </c>
    </row>
    <row r="15" spans="1:16" x14ac:dyDescent="0.25">
      <c r="A15" s="35">
        <v>560032</v>
      </c>
      <c r="B15" s="127" t="s">
        <v>29</v>
      </c>
      <c r="C15" s="37">
        <v>3296</v>
      </c>
      <c r="D15" s="37">
        <v>0</v>
      </c>
      <c r="E15" s="37">
        <v>20151</v>
      </c>
      <c r="F15" s="37">
        <v>0</v>
      </c>
      <c r="G15" s="38">
        <v>0.16400000000000001</v>
      </c>
      <c r="H15" s="38">
        <v>0</v>
      </c>
      <c r="I15" s="38">
        <v>1.0315000000000001</v>
      </c>
      <c r="J15" s="38">
        <v>0</v>
      </c>
      <c r="K15" s="38">
        <v>1.0315000000000001</v>
      </c>
      <c r="L15" s="38">
        <v>0</v>
      </c>
      <c r="M15" s="39" t="s">
        <v>164</v>
      </c>
      <c r="N15" s="39" t="s">
        <v>164</v>
      </c>
      <c r="O15" s="40">
        <v>1.0315000000000001</v>
      </c>
      <c r="P15" s="22"/>
    </row>
    <row r="16" spans="1:16" x14ac:dyDescent="0.25">
      <c r="A16" s="35">
        <v>560033</v>
      </c>
      <c r="B16" s="127" t="s">
        <v>31</v>
      </c>
      <c r="C16" s="37">
        <v>16921</v>
      </c>
      <c r="D16" s="37">
        <v>0</v>
      </c>
      <c r="E16" s="37">
        <v>43117</v>
      </c>
      <c r="F16" s="37">
        <v>0</v>
      </c>
      <c r="G16" s="38">
        <v>0.39200000000000002</v>
      </c>
      <c r="H16" s="38">
        <v>0</v>
      </c>
      <c r="I16" s="38">
        <v>2.5</v>
      </c>
      <c r="J16" s="38">
        <v>0</v>
      </c>
      <c r="K16" s="38">
        <v>2.5</v>
      </c>
      <c r="L16" s="38">
        <v>0</v>
      </c>
      <c r="M16" s="39" t="s">
        <v>164</v>
      </c>
      <c r="N16" s="39" t="s">
        <v>164</v>
      </c>
      <c r="O16" s="40">
        <v>2.5</v>
      </c>
    </row>
    <row r="17" spans="1:16" x14ac:dyDescent="0.25">
      <c r="A17" s="35">
        <v>560034</v>
      </c>
      <c r="B17" s="127" t="s">
        <v>33</v>
      </c>
      <c r="C17" s="37">
        <v>9827</v>
      </c>
      <c r="D17" s="37">
        <v>0</v>
      </c>
      <c r="E17" s="37">
        <v>37720</v>
      </c>
      <c r="F17" s="37">
        <v>4</v>
      </c>
      <c r="G17" s="38">
        <v>0.26100000000000001</v>
      </c>
      <c r="H17" s="38">
        <v>0</v>
      </c>
      <c r="I17" s="38">
        <v>1.677</v>
      </c>
      <c r="J17" s="38">
        <v>0</v>
      </c>
      <c r="K17" s="38">
        <v>1.677</v>
      </c>
      <c r="L17" s="38">
        <v>0</v>
      </c>
      <c r="M17" s="39" t="s">
        <v>164</v>
      </c>
      <c r="N17" s="39" t="s">
        <v>164</v>
      </c>
      <c r="O17" s="40">
        <v>1.677</v>
      </c>
      <c r="P17" s="22"/>
    </row>
    <row r="18" spans="1:16" x14ac:dyDescent="0.25">
      <c r="A18" s="35">
        <v>560035</v>
      </c>
      <c r="B18" s="127" t="s">
        <v>35</v>
      </c>
      <c r="C18" s="37">
        <v>304</v>
      </c>
      <c r="D18" s="37">
        <v>3484</v>
      </c>
      <c r="E18" s="37">
        <v>1805</v>
      </c>
      <c r="F18" s="37">
        <v>32855</v>
      </c>
      <c r="G18" s="38">
        <v>0.16800000000000001</v>
      </c>
      <c r="H18" s="38">
        <v>0.106</v>
      </c>
      <c r="I18" s="38">
        <v>1.0581</v>
      </c>
      <c r="J18" s="38">
        <v>0.45290000000000002</v>
      </c>
      <c r="K18" s="38">
        <v>5.5E-2</v>
      </c>
      <c r="L18" s="38">
        <v>0.4294</v>
      </c>
      <c r="M18" s="39" t="s">
        <v>164</v>
      </c>
      <c r="N18" s="39" t="s">
        <v>164</v>
      </c>
      <c r="O18" s="40">
        <v>0.4844</v>
      </c>
    </row>
    <row r="19" spans="1:16" x14ac:dyDescent="0.25">
      <c r="A19" s="35">
        <v>560036</v>
      </c>
      <c r="B19" s="127" t="s">
        <v>37</v>
      </c>
      <c r="C19" s="37">
        <v>7265</v>
      </c>
      <c r="D19" s="37">
        <v>1699</v>
      </c>
      <c r="E19" s="37">
        <v>45681</v>
      </c>
      <c r="F19" s="37">
        <v>10463</v>
      </c>
      <c r="G19" s="38">
        <v>0.159</v>
      </c>
      <c r="H19" s="38">
        <v>0.16200000000000001</v>
      </c>
      <c r="I19" s="38">
        <v>0.99819999999999998</v>
      </c>
      <c r="J19" s="38">
        <v>0.7117</v>
      </c>
      <c r="K19" s="38">
        <v>0.8125</v>
      </c>
      <c r="L19" s="38">
        <v>0.13239999999999999</v>
      </c>
      <c r="M19" s="39" t="s">
        <v>164</v>
      </c>
      <c r="N19" s="39" t="s">
        <v>164</v>
      </c>
      <c r="O19" s="40">
        <v>0.94489999999999996</v>
      </c>
      <c r="P19" s="22"/>
    </row>
    <row r="20" spans="1:16" x14ac:dyDescent="0.25">
      <c r="A20" s="35">
        <v>560041</v>
      </c>
      <c r="B20" s="127" t="s">
        <v>39</v>
      </c>
      <c r="C20" s="37">
        <v>99</v>
      </c>
      <c r="D20" s="37">
        <v>7200</v>
      </c>
      <c r="E20" s="37">
        <v>420</v>
      </c>
      <c r="F20" s="37">
        <v>19484</v>
      </c>
      <c r="G20" s="38">
        <v>0.23599999999999999</v>
      </c>
      <c r="H20" s="38">
        <v>0.37</v>
      </c>
      <c r="I20" s="38">
        <v>1.5105999999999999</v>
      </c>
      <c r="J20" s="38">
        <v>1.6731</v>
      </c>
      <c r="K20" s="38">
        <v>3.1699999999999999E-2</v>
      </c>
      <c r="L20" s="38">
        <v>1.6378999999999999</v>
      </c>
      <c r="M20" s="39" t="s">
        <v>164</v>
      </c>
      <c r="N20" s="39" t="s">
        <v>164</v>
      </c>
      <c r="O20" s="40">
        <v>1.6696</v>
      </c>
    </row>
    <row r="21" spans="1:16" x14ac:dyDescent="0.25">
      <c r="A21" s="35">
        <v>560043</v>
      </c>
      <c r="B21" s="127" t="s">
        <v>41</v>
      </c>
      <c r="C21" s="37">
        <v>2211</v>
      </c>
      <c r="D21" s="37">
        <v>1292</v>
      </c>
      <c r="E21" s="37">
        <v>20673</v>
      </c>
      <c r="F21" s="37">
        <v>5151</v>
      </c>
      <c r="G21" s="38">
        <v>0.107</v>
      </c>
      <c r="H21" s="38">
        <v>0.251</v>
      </c>
      <c r="I21" s="38">
        <v>0.6522</v>
      </c>
      <c r="J21" s="38">
        <v>1.1231</v>
      </c>
      <c r="K21" s="38">
        <v>0.52239999999999998</v>
      </c>
      <c r="L21" s="38">
        <v>0.2235</v>
      </c>
      <c r="M21" s="39" t="s">
        <v>164</v>
      </c>
      <c r="N21" s="39" t="s">
        <v>164</v>
      </c>
      <c r="O21" s="40">
        <v>0.74590000000000001</v>
      </c>
      <c r="P21" s="22"/>
    </row>
    <row r="22" spans="1:16" x14ac:dyDescent="0.25">
      <c r="A22" s="35">
        <v>560045</v>
      </c>
      <c r="B22" s="127" t="s">
        <v>43</v>
      </c>
      <c r="C22" s="37">
        <v>935</v>
      </c>
      <c r="D22" s="37">
        <v>450</v>
      </c>
      <c r="E22" s="37">
        <v>20396</v>
      </c>
      <c r="F22" s="37">
        <v>6019</v>
      </c>
      <c r="G22" s="38">
        <v>4.5999999999999999E-2</v>
      </c>
      <c r="H22" s="38">
        <v>7.4999999999999997E-2</v>
      </c>
      <c r="I22" s="38">
        <v>0.2462</v>
      </c>
      <c r="J22" s="38">
        <v>0.30969999999999998</v>
      </c>
      <c r="K22" s="38">
        <v>0.19009999999999999</v>
      </c>
      <c r="L22" s="38">
        <v>7.0599999999999996E-2</v>
      </c>
      <c r="M22" s="39" t="s">
        <v>164</v>
      </c>
      <c r="N22" s="39" t="s">
        <v>164</v>
      </c>
      <c r="O22" s="40">
        <v>0.26069999999999999</v>
      </c>
    </row>
    <row r="23" spans="1:16" x14ac:dyDescent="0.25">
      <c r="A23" s="35">
        <v>560047</v>
      </c>
      <c r="B23" s="127" t="s">
        <v>45</v>
      </c>
      <c r="C23" s="37">
        <v>1758</v>
      </c>
      <c r="D23" s="37">
        <v>661</v>
      </c>
      <c r="E23" s="37">
        <v>29133</v>
      </c>
      <c r="F23" s="37">
        <v>8267</v>
      </c>
      <c r="G23" s="38">
        <v>0.06</v>
      </c>
      <c r="H23" s="38">
        <v>0.08</v>
      </c>
      <c r="I23" s="38">
        <v>0.33939999999999998</v>
      </c>
      <c r="J23" s="38">
        <v>0.33279999999999998</v>
      </c>
      <c r="K23" s="38">
        <v>0.26440000000000002</v>
      </c>
      <c r="L23" s="38">
        <v>7.3499999999999996E-2</v>
      </c>
      <c r="M23" s="39" t="s">
        <v>164</v>
      </c>
      <c r="N23" s="39" t="s">
        <v>164</v>
      </c>
      <c r="O23" s="40">
        <v>0.33789999999999998</v>
      </c>
      <c r="P23" s="22"/>
    </row>
    <row r="24" spans="1:16" x14ac:dyDescent="0.25">
      <c r="A24" s="35">
        <v>560052</v>
      </c>
      <c r="B24" s="127" t="s">
        <v>47</v>
      </c>
      <c r="C24" s="37">
        <v>1533</v>
      </c>
      <c r="D24" s="37">
        <v>395</v>
      </c>
      <c r="E24" s="37">
        <v>17275</v>
      </c>
      <c r="F24" s="37">
        <v>5382</v>
      </c>
      <c r="G24" s="38">
        <v>8.8999999999999996E-2</v>
      </c>
      <c r="H24" s="38">
        <v>7.2999999999999995E-2</v>
      </c>
      <c r="I24" s="38">
        <v>0.53239999999999998</v>
      </c>
      <c r="J24" s="38">
        <v>0.3004</v>
      </c>
      <c r="K24" s="38">
        <v>0.40570000000000001</v>
      </c>
      <c r="L24" s="38">
        <v>7.1499999999999994E-2</v>
      </c>
      <c r="M24" s="39" t="s">
        <v>164</v>
      </c>
      <c r="N24" s="39" t="s">
        <v>164</v>
      </c>
      <c r="O24" s="40">
        <v>0.47720000000000001</v>
      </c>
    </row>
    <row r="25" spans="1:16" x14ac:dyDescent="0.25">
      <c r="A25" s="35">
        <v>560053</v>
      </c>
      <c r="B25" s="127" t="s">
        <v>49</v>
      </c>
      <c r="C25" s="37">
        <v>698</v>
      </c>
      <c r="D25" s="37">
        <v>255</v>
      </c>
      <c r="E25" s="37">
        <v>15506</v>
      </c>
      <c r="F25" s="37">
        <v>4301</v>
      </c>
      <c r="G25" s="38">
        <v>4.4999999999999998E-2</v>
      </c>
      <c r="H25" s="38">
        <v>5.8999999999999997E-2</v>
      </c>
      <c r="I25" s="38">
        <v>0.23960000000000001</v>
      </c>
      <c r="J25" s="38">
        <v>0.23569999999999999</v>
      </c>
      <c r="K25" s="38">
        <v>0.18759999999999999</v>
      </c>
      <c r="L25" s="38">
        <v>5.11E-2</v>
      </c>
      <c r="M25" s="39" t="s">
        <v>164</v>
      </c>
      <c r="N25" s="39" t="s">
        <v>164</v>
      </c>
      <c r="O25" s="40">
        <v>0.2387</v>
      </c>
      <c r="P25" s="22"/>
    </row>
    <row r="26" spans="1:16" x14ac:dyDescent="0.25">
      <c r="A26" s="35">
        <v>560054</v>
      </c>
      <c r="B26" s="127" t="s">
        <v>51</v>
      </c>
      <c r="C26" s="37">
        <v>2093</v>
      </c>
      <c r="D26" s="37">
        <v>2235</v>
      </c>
      <c r="E26" s="37">
        <v>15700</v>
      </c>
      <c r="F26" s="37">
        <v>5320</v>
      </c>
      <c r="G26" s="38">
        <v>0.13300000000000001</v>
      </c>
      <c r="H26" s="38">
        <v>0.42</v>
      </c>
      <c r="I26" s="38">
        <v>0.82520000000000004</v>
      </c>
      <c r="J26" s="38">
        <v>1.9040999999999999</v>
      </c>
      <c r="K26" s="38">
        <v>0.61639999999999995</v>
      </c>
      <c r="L26" s="38">
        <v>0.48170000000000002</v>
      </c>
      <c r="M26" s="39" t="s">
        <v>164</v>
      </c>
      <c r="N26" s="39" t="s">
        <v>164</v>
      </c>
      <c r="O26" s="40">
        <v>1.0982000000000001</v>
      </c>
    </row>
    <row r="27" spans="1:16" x14ac:dyDescent="0.25">
      <c r="A27" s="35">
        <v>560055</v>
      </c>
      <c r="B27" s="127" t="s">
        <v>53</v>
      </c>
      <c r="C27" s="37">
        <v>696</v>
      </c>
      <c r="D27" s="37">
        <v>74</v>
      </c>
      <c r="E27" s="37">
        <v>10833</v>
      </c>
      <c r="F27" s="37">
        <v>2696</v>
      </c>
      <c r="G27" s="38">
        <v>6.4000000000000001E-2</v>
      </c>
      <c r="H27" s="38">
        <v>2.7E-2</v>
      </c>
      <c r="I27" s="38">
        <v>0.36599999999999999</v>
      </c>
      <c r="J27" s="38">
        <v>8.7800000000000003E-2</v>
      </c>
      <c r="K27" s="38">
        <v>0.29320000000000002</v>
      </c>
      <c r="L27" s="38">
        <v>1.7500000000000002E-2</v>
      </c>
      <c r="M27" s="39" t="s">
        <v>164</v>
      </c>
      <c r="N27" s="39" t="s">
        <v>164</v>
      </c>
      <c r="O27" s="40">
        <v>0.31059999999999999</v>
      </c>
      <c r="P27" s="22"/>
    </row>
    <row r="28" spans="1:16" x14ac:dyDescent="0.25">
      <c r="A28" s="35">
        <v>560056</v>
      </c>
      <c r="B28" s="127" t="s">
        <v>55</v>
      </c>
      <c r="C28" s="37">
        <v>1478</v>
      </c>
      <c r="D28" s="37">
        <v>223</v>
      </c>
      <c r="E28" s="37">
        <v>15142</v>
      </c>
      <c r="F28" s="37">
        <v>3381</v>
      </c>
      <c r="G28" s="38">
        <v>9.8000000000000004E-2</v>
      </c>
      <c r="H28" s="38">
        <v>6.6000000000000003E-2</v>
      </c>
      <c r="I28" s="38">
        <v>0.59230000000000005</v>
      </c>
      <c r="J28" s="38">
        <v>0.2681</v>
      </c>
      <c r="K28" s="38">
        <v>0.4839</v>
      </c>
      <c r="L28" s="38">
        <v>4.9099999999999998E-2</v>
      </c>
      <c r="M28" s="39" t="s">
        <v>164</v>
      </c>
      <c r="N28" s="39" t="s">
        <v>164</v>
      </c>
      <c r="O28" s="40">
        <v>0.53290000000000004</v>
      </c>
    </row>
    <row r="29" spans="1:16" x14ac:dyDescent="0.25">
      <c r="A29" s="35">
        <v>560057</v>
      </c>
      <c r="B29" s="127" t="s">
        <v>57</v>
      </c>
      <c r="C29" s="37">
        <v>6204</v>
      </c>
      <c r="D29" s="37">
        <v>1533</v>
      </c>
      <c r="E29" s="37">
        <v>12299</v>
      </c>
      <c r="F29" s="37">
        <v>3273</v>
      </c>
      <c r="G29" s="38">
        <v>0.504</v>
      </c>
      <c r="H29" s="38">
        <v>0.46800000000000003</v>
      </c>
      <c r="I29" s="38">
        <v>2.5</v>
      </c>
      <c r="J29" s="38">
        <v>2.1259999999999999</v>
      </c>
      <c r="K29" s="38">
        <v>1.9750000000000001</v>
      </c>
      <c r="L29" s="38">
        <v>0.44650000000000001</v>
      </c>
      <c r="M29" s="39" t="s">
        <v>164</v>
      </c>
      <c r="N29" s="39" t="s">
        <v>164</v>
      </c>
      <c r="O29" s="40">
        <v>2.4215</v>
      </c>
      <c r="P29" s="22"/>
    </row>
    <row r="30" spans="1:16" x14ac:dyDescent="0.25">
      <c r="A30" s="35">
        <v>560058</v>
      </c>
      <c r="B30" s="127" t="s">
        <v>59</v>
      </c>
      <c r="C30" s="37">
        <v>1217</v>
      </c>
      <c r="D30" s="37">
        <v>403</v>
      </c>
      <c r="E30" s="37">
        <v>35026</v>
      </c>
      <c r="F30" s="37">
        <v>9985</v>
      </c>
      <c r="G30" s="38">
        <v>3.5000000000000003E-2</v>
      </c>
      <c r="H30" s="38">
        <v>0.04</v>
      </c>
      <c r="I30" s="38">
        <v>0.17299999999999999</v>
      </c>
      <c r="J30" s="38">
        <v>0.1479</v>
      </c>
      <c r="K30" s="38">
        <v>0.1346</v>
      </c>
      <c r="L30" s="38">
        <v>3.2800000000000003E-2</v>
      </c>
      <c r="M30" s="39" t="s">
        <v>164</v>
      </c>
      <c r="N30" s="39" t="s">
        <v>164</v>
      </c>
      <c r="O30" s="40">
        <v>0.16739999999999999</v>
      </c>
    </row>
    <row r="31" spans="1:16" x14ac:dyDescent="0.25">
      <c r="A31" s="35">
        <v>560059</v>
      </c>
      <c r="B31" s="127" t="s">
        <v>61</v>
      </c>
      <c r="C31" s="37">
        <v>3504</v>
      </c>
      <c r="D31" s="37">
        <v>924</v>
      </c>
      <c r="E31" s="37">
        <v>10749</v>
      </c>
      <c r="F31" s="37">
        <v>2648</v>
      </c>
      <c r="G31" s="38">
        <v>0.32600000000000001</v>
      </c>
      <c r="H31" s="38">
        <v>0.34899999999999998</v>
      </c>
      <c r="I31" s="38">
        <v>2.1095000000000002</v>
      </c>
      <c r="J31" s="38">
        <v>1.5760000000000001</v>
      </c>
      <c r="K31" s="38">
        <v>1.6918</v>
      </c>
      <c r="L31" s="38">
        <v>0.312</v>
      </c>
      <c r="M31" s="39" t="s">
        <v>164</v>
      </c>
      <c r="N31" s="39" t="s">
        <v>164</v>
      </c>
      <c r="O31" s="40">
        <v>2.0038999999999998</v>
      </c>
      <c r="P31" s="22"/>
    </row>
    <row r="32" spans="1:16" x14ac:dyDescent="0.25">
      <c r="A32" s="35">
        <v>560060</v>
      </c>
      <c r="B32" s="127" t="s">
        <v>63</v>
      </c>
      <c r="C32" s="37">
        <v>693</v>
      </c>
      <c r="D32" s="37">
        <v>79</v>
      </c>
      <c r="E32" s="37">
        <v>11767</v>
      </c>
      <c r="F32" s="37">
        <v>3254</v>
      </c>
      <c r="G32" s="38">
        <v>5.8999999999999997E-2</v>
      </c>
      <c r="H32" s="38">
        <v>2.4E-2</v>
      </c>
      <c r="I32" s="38">
        <v>0.3327</v>
      </c>
      <c r="J32" s="38">
        <v>7.3899999999999993E-2</v>
      </c>
      <c r="K32" s="38">
        <v>0.26050000000000001</v>
      </c>
      <c r="L32" s="38">
        <v>1.6E-2</v>
      </c>
      <c r="M32" s="39" t="s">
        <v>164</v>
      </c>
      <c r="N32" s="39" t="s">
        <v>164</v>
      </c>
      <c r="O32" s="40">
        <v>0.27660000000000001</v>
      </c>
    </row>
    <row r="33" spans="1:16" x14ac:dyDescent="0.25">
      <c r="A33" s="35">
        <v>560061</v>
      </c>
      <c r="B33" s="127" t="s">
        <v>65</v>
      </c>
      <c r="C33" s="37">
        <v>875</v>
      </c>
      <c r="D33" s="37">
        <v>298</v>
      </c>
      <c r="E33" s="37">
        <v>17944</v>
      </c>
      <c r="F33" s="37">
        <v>5306</v>
      </c>
      <c r="G33" s="38">
        <v>4.9000000000000002E-2</v>
      </c>
      <c r="H33" s="38">
        <v>5.6000000000000001E-2</v>
      </c>
      <c r="I33" s="38">
        <v>0.26619999999999999</v>
      </c>
      <c r="J33" s="38">
        <v>0.2218</v>
      </c>
      <c r="K33" s="38">
        <v>0.20549999999999999</v>
      </c>
      <c r="L33" s="38">
        <v>5.0599999999999999E-2</v>
      </c>
      <c r="M33" s="39" t="s">
        <v>164</v>
      </c>
      <c r="N33" s="39" t="s">
        <v>164</v>
      </c>
      <c r="O33" s="40">
        <v>0.25609999999999999</v>
      </c>
      <c r="P33" s="22"/>
    </row>
    <row r="34" spans="1:16" x14ac:dyDescent="0.25">
      <c r="A34" s="35">
        <v>560062</v>
      </c>
      <c r="B34" s="127" t="s">
        <v>67</v>
      </c>
      <c r="C34" s="37">
        <v>1834</v>
      </c>
      <c r="D34" s="37">
        <v>768</v>
      </c>
      <c r="E34" s="37">
        <v>12724</v>
      </c>
      <c r="F34" s="37">
        <v>3375</v>
      </c>
      <c r="G34" s="38">
        <v>0.14399999999999999</v>
      </c>
      <c r="H34" s="38">
        <v>0.22800000000000001</v>
      </c>
      <c r="I34" s="38">
        <v>0.89839999999999998</v>
      </c>
      <c r="J34" s="38">
        <v>1.0167999999999999</v>
      </c>
      <c r="K34" s="38">
        <v>0.7097</v>
      </c>
      <c r="L34" s="38">
        <v>0.2135</v>
      </c>
      <c r="M34" s="39" t="s">
        <v>164</v>
      </c>
      <c r="N34" s="39" t="s">
        <v>164</v>
      </c>
      <c r="O34" s="40">
        <v>0.92320000000000002</v>
      </c>
    </row>
    <row r="35" spans="1:16" x14ac:dyDescent="0.25">
      <c r="A35" s="35">
        <v>560063</v>
      </c>
      <c r="B35" s="127" t="s">
        <v>69</v>
      </c>
      <c r="C35" s="37">
        <v>951</v>
      </c>
      <c r="D35" s="37">
        <v>211</v>
      </c>
      <c r="E35" s="37">
        <v>13900</v>
      </c>
      <c r="F35" s="37">
        <v>4039</v>
      </c>
      <c r="G35" s="38">
        <v>6.8000000000000005E-2</v>
      </c>
      <c r="H35" s="38">
        <v>5.1999999999999998E-2</v>
      </c>
      <c r="I35" s="38">
        <v>0.3926</v>
      </c>
      <c r="J35" s="38">
        <v>0.2034</v>
      </c>
      <c r="K35" s="38">
        <v>0.30430000000000001</v>
      </c>
      <c r="L35" s="38">
        <v>4.58E-2</v>
      </c>
      <c r="M35" s="39" t="s">
        <v>164</v>
      </c>
      <c r="N35" s="39" t="s">
        <v>164</v>
      </c>
      <c r="O35" s="40">
        <v>0.35</v>
      </c>
      <c r="P35" s="22"/>
    </row>
    <row r="36" spans="1:16" x14ac:dyDescent="0.25">
      <c r="A36" s="35">
        <v>560064</v>
      </c>
      <c r="B36" s="127" t="s">
        <v>71</v>
      </c>
      <c r="C36" s="37">
        <v>12418</v>
      </c>
      <c r="D36" s="37">
        <v>7120</v>
      </c>
      <c r="E36" s="37">
        <v>30501</v>
      </c>
      <c r="F36" s="37">
        <v>8716</v>
      </c>
      <c r="G36" s="38">
        <v>0.40699999999999997</v>
      </c>
      <c r="H36" s="38">
        <v>0.81699999999999995</v>
      </c>
      <c r="I36" s="38">
        <v>2.5</v>
      </c>
      <c r="J36" s="38">
        <v>2.5</v>
      </c>
      <c r="K36" s="38">
        <v>1.9450000000000001</v>
      </c>
      <c r="L36" s="38">
        <v>0.55500000000000005</v>
      </c>
      <c r="M36" s="39" t="s">
        <v>164</v>
      </c>
      <c r="N36" s="39" t="s">
        <v>164</v>
      </c>
      <c r="O36" s="40">
        <v>2.5</v>
      </c>
    </row>
    <row r="37" spans="1:16" x14ac:dyDescent="0.25">
      <c r="A37" s="35">
        <v>560065</v>
      </c>
      <c r="B37" s="127" t="s">
        <v>73</v>
      </c>
      <c r="C37" s="37">
        <v>411</v>
      </c>
      <c r="D37" s="37">
        <v>87</v>
      </c>
      <c r="E37" s="37">
        <v>12891</v>
      </c>
      <c r="F37" s="37">
        <v>3096</v>
      </c>
      <c r="G37" s="38">
        <v>3.2000000000000001E-2</v>
      </c>
      <c r="H37" s="38">
        <v>2.8000000000000001E-2</v>
      </c>
      <c r="I37" s="38">
        <v>0.15310000000000001</v>
      </c>
      <c r="J37" s="38">
        <v>9.2399999999999996E-2</v>
      </c>
      <c r="K37" s="38">
        <v>0.1234</v>
      </c>
      <c r="L37" s="38">
        <v>1.7899999999999999E-2</v>
      </c>
      <c r="M37" s="39" t="s">
        <v>164</v>
      </c>
      <c r="N37" s="39" t="s">
        <v>164</v>
      </c>
      <c r="O37" s="40">
        <v>0.14130000000000001</v>
      </c>
      <c r="P37" s="22"/>
    </row>
    <row r="38" spans="1:16" x14ac:dyDescent="0.25">
      <c r="A38" s="35">
        <v>560066</v>
      </c>
      <c r="B38" s="127" t="s">
        <v>75</v>
      </c>
      <c r="C38" s="37">
        <v>870</v>
      </c>
      <c r="D38" s="37">
        <v>272</v>
      </c>
      <c r="E38" s="37">
        <v>8788</v>
      </c>
      <c r="F38" s="37">
        <v>2205</v>
      </c>
      <c r="G38" s="38">
        <v>9.9000000000000005E-2</v>
      </c>
      <c r="H38" s="38">
        <v>0.123</v>
      </c>
      <c r="I38" s="38">
        <v>0.59889999999999999</v>
      </c>
      <c r="J38" s="38">
        <v>0.53149999999999997</v>
      </c>
      <c r="K38" s="38">
        <v>0.47849999999999998</v>
      </c>
      <c r="L38" s="38">
        <v>0.10680000000000001</v>
      </c>
      <c r="M38" s="39" t="s">
        <v>164</v>
      </c>
      <c r="N38" s="39" t="s">
        <v>164</v>
      </c>
      <c r="O38" s="40">
        <v>0.58540000000000003</v>
      </c>
    </row>
    <row r="39" spans="1:16" x14ac:dyDescent="0.25">
      <c r="A39" s="35">
        <v>560067</v>
      </c>
      <c r="B39" s="127" t="s">
        <v>77</v>
      </c>
      <c r="C39" s="37">
        <v>674</v>
      </c>
      <c r="D39" s="37">
        <v>269</v>
      </c>
      <c r="E39" s="37">
        <v>21717</v>
      </c>
      <c r="F39" s="37">
        <v>6718</v>
      </c>
      <c r="G39" s="38">
        <v>3.1E-2</v>
      </c>
      <c r="H39" s="38">
        <v>0.04</v>
      </c>
      <c r="I39" s="38">
        <v>0.1464</v>
      </c>
      <c r="J39" s="38">
        <v>0.1479</v>
      </c>
      <c r="K39" s="38">
        <v>0.1119</v>
      </c>
      <c r="L39" s="38">
        <v>3.49E-2</v>
      </c>
      <c r="M39" s="39" t="s">
        <v>164</v>
      </c>
      <c r="N39" s="39" t="s">
        <v>164</v>
      </c>
      <c r="O39" s="40">
        <v>0.14680000000000001</v>
      </c>
      <c r="P39" s="22"/>
    </row>
    <row r="40" spans="1:16" x14ac:dyDescent="0.25">
      <c r="A40" s="35">
        <v>560068</v>
      </c>
      <c r="B40" s="127" t="s">
        <v>79</v>
      </c>
      <c r="C40" s="37">
        <v>4273</v>
      </c>
      <c r="D40" s="37">
        <v>771</v>
      </c>
      <c r="E40" s="37">
        <v>25343</v>
      </c>
      <c r="F40" s="37">
        <v>7458</v>
      </c>
      <c r="G40" s="38">
        <v>0.16900000000000001</v>
      </c>
      <c r="H40" s="38">
        <v>0.10299999999999999</v>
      </c>
      <c r="I40" s="38">
        <v>1.0648</v>
      </c>
      <c r="J40" s="38">
        <v>0.43909999999999999</v>
      </c>
      <c r="K40" s="38">
        <v>0.82310000000000005</v>
      </c>
      <c r="L40" s="38">
        <v>9.9699999999999997E-2</v>
      </c>
      <c r="M40" s="41">
        <v>1</v>
      </c>
      <c r="N40" s="39" t="s">
        <v>164</v>
      </c>
      <c r="O40" s="40">
        <v>9.9699999999999997E-2</v>
      </c>
    </row>
    <row r="41" spans="1:16" x14ac:dyDescent="0.25">
      <c r="A41" s="35">
        <v>560069</v>
      </c>
      <c r="B41" s="127" t="s">
        <v>81</v>
      </c>
      <c r="C41" s="37">
        <v>741</v>
      </c>
      <c r="D41" s="37">
        <v>123</v>
      </c>
      <c r="E41" s="37">
        <v>15470</v>
      </c>
      <c r="F41" s="37">
        <v>4357</v>
      </c>
      <c r="G41" s="38">
        <v>4.8000000000000001E-2</v>
      </c>
      <c r="H41" s="38">
        <v>2.8000000000000001E-2</v>
      </c>
      <c r="I41" s="38">
        <v>0.25950000000000001</v>
      </c>
      <c r="J41" s="38">
        <v>9.2399999999999996E-2</v>
      </c>
      <c r="K41" s="38">
        <v>0.2024</v>
      </c>
      <c r="L41" s="38">
        <v>2.0299999999999999E-2</v>
      </c>
      <c r="M41" s="39" t="s">
        <v>164</v>
      </c>
      <c r="N41" s="39" t="s">
        <v>164</v>
      </c>
      <c r="O41" s="40">
        <v>0.2228</v>
      </c>
      <c r="P41" s="22"/>
    </row>
    <row r="42" spans="1:16" x14ac:dyDescent="0.25">
      <c r="A42" s="35">
        <v>560070</v>
      </c>
      <c r="B42" s="127" t="s">
        <v>83</v>
      </c>
      <c r="C42" s="37">
        <v>15738</v>
      </c>
      <c r="D42" s="37">
        <v>8467</v>
      </c>
      <c r="E42" s="37">
        <v>59834</v>
      </c>
      <c r="F42" s="37">
        <v>19534</v>
      </c>
      <c r="G42" s="38">
        <v>0.26300000000000001</v>
      </c>
      <c r="H42" s="38">
        <v>0.433</v>
      </c>
      <c r="I42" s="38">
        <v>1.6902999999999999</v>
      </c>
      <c r="J42" s="38">
        <v>1.9641999999999999</v>
      </c>
      <c r="K42" s="38">
        <v>1.2745</v>
      </c>
      <c r="L42" s="38">
        <v>0.48320000000000002</v>
      </c>
      <c r="M42" s="39" t="s">
        <v>164</v>
      </c>
      <c r="N42" s="39" t="s">
        <v>164</v>
      </c>
      <c r="O42" s="40">
        <v>1.7577</v>
      </c>
    </row>
    <row r="43" spans="1:16" x14ac:dyDescent="0.25">
      <c r="A43" s="35">
        <v>560071</v>
      </c>
      <c r="B43" s="127" t="s">
        <v>85</v>
      </c>
      <c r="C43" s="37">
        <v>2072</v>
      </c>
      <c r="D43" s="37">
        <v>1121</v>
      </c>
      <c r="E43" s="37">
        <v>18012</v>
      </c>
      <c r="F43" s="37">
        <v>5976</v>
      </c>
      <c r="G43" s="38">
        <v>0.115</v>
      </c>
      <c r="H43" s="38">
        <v>0.188</v>
      </c>
      <c r="I43" s="38">
        <v>0.70540000000000003</v>
      </c>
      <c r="J43" s="38">
        <v>0.83189999999999997</v>
      </c>
      <c r="K43" s="38">
        <v>0.52980000000000005</v>
      </c>
      <c r="L43" s="38">
        <v>0.20710000000000001</v>
      </c>
      <c r="M43" s="39" t="s">
        <v>164</v>
      </c>
      <c r="N43" s="39" t="s">
        <v>164</v>
      </c>
      <c r="O43" s="40">
        <v>0.7369</v>
      </c>
      <c r="P43" s="22"/>
    </row>
    <row r="44" spans="1:16" x14ac:dyDescent="0.25">
      <c r="A44" s="35">
        <v>560072</v>
      </c>
      <c r="B44" s="127" t="s">
        <v>87</v>
      </c>
      <c r="C44" s="37">
        <v>2587</v>
      </c>
      <c r="D44" s="37">
        <v>788</v>
      </c>
      <c r="E44" s="37">
        <v>19294</v>
      </c>
      <c r="F44" s="37">
        <v>5150</v>
      </c>
      <c r="G44" s="38">
        <v>0.13400000000000001</v>
      </c>
      <c r="H44" s="38">
        <v>0.153</v>
      </c>
      <c r="I44" s="38">
        <v>0.83179999999999998</v>
      </c>
      <c r="J44" s="38">
        <v>0.67010000000000003</v>
      </c>
      <c r="K44" s="38">
        <v>0.65629999999999999</v>
      </c>
      <c r="L44" s="38">
        <v>0.1414</v>
      </c>
      <c r="M44" s="39" t="s">
        <v>164</v>
      </c>
      <c r="N44" s="39" t="s">
        <v>164</v>
      </c>
      <c r="O44" s="40">
        <v>0.79769999999999996</v>
      </c>
    </row>
    <row r="45" spans="1:16" x14ac:dyDescent="0.25">
      <c r="A45" s="35">
        <v>560073</v>
      </c>
      <c r="B45" s="127" t="s">
        <v>89</v>
      </c>
      <c r="C45" s="37">
        <v>3750</v>
      </c>
      <c r="D45" s="37">
        <v>478</v>
      </c>
      <c r="E45" s="37">
        <v>10948</v>
      </c>
      <c r="F45" s="37">
        <v>2173</v>
      </c>
      <c r="G45" s="38">
        <v>0.34300000000000003</v>
      </c>
      <c r="H45" s="38">
        <v>0.22</v>
      </c>
      <c r="I45" s="38">
        <v>2.2227000000000001</v>
      </c>
      <c r="J45" s="38">
        <v>0.9798</v>
      </c>
      <c r="K45" s="38">
        <v>1.8536999999999999</v>
      </c>
      <c r="L45" s="38">
        <v>0.16259999999999999</v>
      </c>
      <c r="M45" s="39" t="s">
        <v>164</v>
      </c>
      <c r="N45" s="39" t="s">
        <v>164</v>
      </c>
      <c r="O45" s="40">
        <v>2.0164</v>
      </c>
      <c r="P45" s="22"/>
    </row>
    <row r="46" spans="1:16" x14ac:dyDescent="0.25">
      <c r="A46" s="35">
        <v>560074</v>
      </c>
      <c r="B46" s="127" t="s">
        <v>91</v>
      </c>
      <c r="C46" s="37">
        <v>756</v>
      </c>
      <c r="D46" s="37">
        <v>333</v>
      </c>
      <c r="E46" s="37">
        <v>17961</v>
      </c>
      <c r="F46" s="37">
        <v>5780</v>
      </c>
      <c r="G46" s="38">
        <v>4.2000000000000003E-2</v>
      </c>
      <c r="H46" s="38">
        <v>5.8000000000000003E-2</v>
      </c>
      <c r="I46" s="38">
        <v>0.21959999999999999</v>
      </c>
      <c r="J46" s="38">
        <v>0.2311</v>
      </c>
      <c r="K46" s="38">
        <v>0.16619999999999999</v>
      </c>
      <c r="L46" s="38">
        <v>5.62E-2</v>
      </c>
      <c r="M46" s="39" t="s">
        <v>164</v>
      </c>
      <c r="N46" s="39" t="s">
        <v>164</v>
      </c>
      <c r="O46" s="40">
        <v>0.22239999999999999</v>
      </c>
    </row>
    <row r="47" spans="1:16" x14ac:dyDescent="0.25">
      <c r="A47" s="35">
        <v>560075</v>
      </c>
      <c r="B47" s="127" t="s">
        <v>93</v>
      </c>
      <c r="C47" s="37">
        <v>11991</v>
      </c>
      <c r="D47" s="37">
        <v>3428</v>
      </c>
      <c r="E47" s="37">
        <v>29297</v>
      </c>
      <c r="F47" s="37">
        <v>8718</v>
      </c>
      <c r="G47" s="38">
        <v>0.40899999999999997</v>
      </c>
      <c r="H47" s="38">
        <v>0.39300000000000002</v>
      </c>
      <c r="I47" s="38">
        <v>2.5</v>
      </c>
      <c r="J47" s="38">
        <v>1.7794000000000001</v>
      </c>
      <c r="K47" s="38">
        <v>1.9275</v>
      </c>
      <c r="L47" s="38">
        <v>0.40749999999999997</v>
      </c>
      <c r="M47" s="39" t="s">
        <v>164</v>
      </c>
      <c r="N47" s="39" t="s">
        <v>164</v>
      </c>
      <c r="O47" s="40">
        <v>2.335</v>
      </c>
      <c r="P47" s="22"/>
    </row>
    <row r="48" spans="1:16" x14ac:dyDescent="0.25">
      <c r="A48" s="35">
        <v>560076</v>
      </c>
      <c r="B48" s="127" t="s">
        <v>95</v>
      </c>
      <c r="C48" s="37">
        <v>949</v>
      </c>
      <c r="D48" s="37">
        <v>358</v>
      </c>
      <c r="E48" s="37">
        <v>8778</v>
      </c>
      <c r="F48" s="37">
        <v>2329</v>
      </c>
      <c r="G48" s="38">
        <v>0.108</v>
      </c>
      <c r="H48" s="38">
        <v>0.154</v>
      </c>
      <c r="I48" s="38">
        <v>0.65880000000000005</v>
      </c>
      <c r="J48" s="38">
        <v>0.67479999999999996</v>
      </c>
      <c r="K48" s="38">
        <v>0.52049999999999996</v>
      </c>
      <c r="L48" s="38">
        <v>0.14169999999999999</v>
      </c>
      <c r="M48" s="39" t="s">
        <v>164</v>
      </c>
      <c r="N48" s="39" t="s">
        <v>164</v>
      </c>
      <c r="O48" s="40">
        <v>0.66220000000000001</v>
      </c>
    </row>
    <row r="49" spans="1:16" x14ac:dyDescent="0.25">
      <c r="A49" s="35">
        <v>560077</v>
      </c>
      <c r="B49" s="127" t="s">
        <v>97</v>
      </c>
      <c r="C49" s="37">
        <v>1317</v>
      </c>
      <c r="D49" s="37">
        <v>29</v>
      </c>
      <c r="E49" s="37">
        <v>10537</v>
      </c>
      <c r="F49" s="37">
        <v>2082</v>
      </c>
      <c r="G49" s="38">
        <v>0.125</v>
      </c>
      <c r="H49" s="38">
        <v>1.4E-2</v>
      </c>
      <c r="I49" s="38">
        <v>0.77190000000000003</v>
      </c>
      <c r="J49" s="38">
        <v>2.7699999999999999E-2</v>
      </c>
      <c r="K49" s="38">
        <v>0.64459999999999995</v>
      </c>
      <c r="L49" s="38">
        <v>4.5999999999999999E-3</v>
      </c>
      <c r="M49" s="39" t="s">
        <v>164</v>
      </c>
      <c r="N49" s="39" t="s">
        <v>164</v>
      </c>
      <c r="O49" s="40">
        <v>0.64910000000000001</v>
      </c>
      <c r="P49" s="22"/>
    </row>
    <row r="50" spans="1:16" x14ac:dyDescent="0.25">
      <c r="A50" s="35">
        <v>560078</v>
      </c>
      <c r="B50" s="127" t="s">
        <v>99</v>
      </c>
      <c r="C50" s="37">
        <v>3730</v>
      </c>
      <c r="D50" s="37">
        <v>1801</v>
      </c>
      <c r="E50" s="37">
        <v>34257</v>
      </c>
      <c r="F50" s="37">
        <v>11835</v>
      </c>
      <c r="G50" s="38">
        <v>0.109</v>
      </c>
      <c r="H50" s="38">
        <v>0.152</v>
      </c>
      <c r="I50" s="38">
        <v>0.66549999999999998</v>
      </c>
      <c r="J50" s="38">
        <v>0.66549999999999998</v>
      </c>
      <c r="K50" s="38">
        <v>0.49440000000000001</v>
      </c>
      <c r="L50" s="38">
        <v>0.17100000000000001</v>
      </c>
      <c r="M50" s="39" t="s">
        <v>164</v>
      </c>
      <c r="N50" s="39" t="s">
        <v>164</v>
      </c>
      <c r="O50" s="40">
        <v>0.66549999999999998</v>
      </c>
    </row>
    <row r="51" spans="1:16" x14ac:dyDescent="0.25">
      <c r="A51" s="35">
        <v>560079</v>
      </c>
      <c r="B51" s="127" t="s">
        <v>101</v>
      </c>
      <c r="C51" s="37">
        <v>5399</v>
      </c>
      <c r="D51" s="37">
        <v>1531</v>
      </c>
      <c r="E51" s="37">
        <v>32926</v>
      </c>
      <c r="F51" s="37">
        <v>9559</v>
      </c>
      <c r="G51" s="38">
        <v>0.16400000000000001</v>
      </c>
      <c r="H51" s="38">
        <v>0.16</v>
      </c>
      <c r="I51" s="38">
        <v>1.0315000000000001</v>
      </c>
      <c r="J51" s="38">
        <v>0.70250000000000001</v>
      </c>
      <c r="K51" s="38">
        <v>0.7994</v>
      </c>
      <c r="L51" s="38">
        <v>0.15809999999999999</v>
      </c>
      <c r="M51" s="39" t="s">
        <v>164</v>
      </c>
      <c r="N51" s="39" t="s">
        <v>164</v>
      </c>
      <c r="O51" s="40">
        <v>0.95750000000000002</v>
      </c>
      <c r="P51" s="22"/>
    </row>
    <row r="52" spans="1:16" x14ac:dyDescent="0.25">
      <c r="A52" s="35">
        <v>560080</v>
      </c>
      <c r="B52" s="127" t="s">
        <v>103</v>
      </c>
      <c r="C52" s="37">
        <v>556</v>
      </c>
      <c r="D52" s="37">
        <v>132</v>
      </c>
      <c r="E52" s="37">
        <v>17483</v>
      </c>
      <c r="F52" s="37">
        <v>5233</v>
      </c>
      <c r="G52" s="38">
        <v>3.2000000000000001E-2</v>
      </c>
      <c r="H52" s="38">
        <v>2.5000000000000001E-2</v>
      </c>
      <c r="I52" s="38">
        <v>0.15310000000000001</v>
      </c>
      <c r="J52" s="38">
        <v>7.8600000000000003E-2</v>
      </c>
      <c r="K52" s="38">
        <v>0.1179</v>
      </c>
      <c r="L52" s="38">
        <v>1.8100000000000002E-2</v>
      </c>
      <c r="M52" s="39" t="s">
        <v>164</v>
      </c>
      <c r="N52" s="39" t="s">
        <v>164</v>
      </c>
      <c r="O52" s="40">
        <v>0.13589999999999999</v>
      </c>
    </row>
    <row r="53" spans="1:16" x14ac:dyDescent="0.25">
      <c r="A53" s="35">
        <v>560081</v>
      </c>
      <c r="B53" s="127" t="s">
        <v>105</v>
      </c>
      <c r="C53" s="37">
        <v>1317</v>
      </c>
      <c r="D53" s="37">
        <v>545</v>
      </c>
      <c r="E53" s="37">
        <v>19786</v>
      </c>
      <c r="F53" s="37">
        <v>6820</v>
      </c>
      <c r="G53" s="38">
        <v>6.7000000000000004E-2</v>
      </c>
      <c r="H53" s="38">
        <v>0.08</v>
      </c>
      <c r="I53" s="38">
        <v>0.38600000000000001</v>
      </c>
      <c r="J53" s="38">
        <v>0.33279999999999998</v>
      </c>
      <c r="K53" s="38">
        <v>0.28720000000000001</v>
      </c>
      <c r="L53" s="38">
        <v>8.5199999999999998E-2</v>
      </c>
      <c r="M53" s="39" t="s">
        <v>164</v>
      </c>
      <c r="N53" s="39" t="s">
        <v>164</v>
      </c>
      <c r="O53" s="40">
        <v>0.37240000000000001</v>
      </c>
      <c r="P53" s="22"/>
    </row>
    <row r="54" spans="1:16" x14ac:dyDescent="0.25">
      <c r="A54" s="35">
        <v>560082</v>
      </c>
      <c r="B54" s="127" t="s">
        <v>107</v>
      </c>
      <c r="C54" s="37">
        <v>1042</v>
      </c>
      <c r="D54" s="37">
        <v>229</v>
      </c>
      <c r="E54" s="37">
        <v>15239</v>
      </c>
      <c r="F54" s="37">
        <v>3863</v>
      </c>
      <c r="G54" s="38">
        <v>6.8000000000000005E-2</v>
      </c>
      <c r="H54" s="38">
        <v>5.8999999999999997E-2</v>
      </c>
      <c r="I54" s="38">
        <v>0.3926</v>
      </c>
      <c r="J54" s="38">
        <v>0.23569999999999999</v>
      </c>
      <c r="K54" s="38">
        <v>0.31330000000000002</v>
      </c>
      <c r="L54" s="38">
        <v>4.7600000000000003E-2</v>
      </c>
      <c r="M54" s="39" t="s">
        <v>164</v>
      </c>
      <c r="N54" s="39" t="s">
        <v>164</v>
      </c>
      <c r="O54" s="40">
        <v>0.3609</v>
      </c>
    </row>
    <row r="55" spans="1:16" x14ac:dyDescent="0.25">
      <c r="A55" s="35">
        <v>560083</v>
      </c>
      <c r="B55" s="127" t="s">
        <v>109</v>
      </c>
      <c r="C55" s="37">
        <v>487</v>
      </c>
      <c r="D55" s="37">
        <v>200</v>
      </c>
      <c r="E55" s="37">
        <v>13926</v>
      </c>
      <c r="F55" s="37">
        <v>3315</v>
      </c>
      <c r="G55" s="38">
        <v>3.5000000000000003E-2</v>
      </c>
      <c r="H55" s="38">
        <v>0.06</v>
      </c>
      <c r="I55" s="38">
        <v>0.17299999999999999</v>
      </c>
      <c r="J55" s="38">
        <v>0.24030000000000001</v>
      </c>
      <c r="K55" s="38">
        <v>0.13980000000000001</v>
      </c>
      <c r="L55" s="38">
        <v>4.6100000000000002E-2</v>
      </c>
      <c r="M55" s="39" t="s">
        <v>164</v>
      </c>
      <c r="N55" s="39" t="s">
        <v>164</v>
      </c>
      <c r="O55" s="40">
        <v>0.18590000000000001</v>
      </c>
      <c r="P55" s="22"/>
    </row>
    <row r="56" spans="1:16" x14ac:dyDescent="0.25">
      <c r="A56" s="35">
        <v>560084</v>
      </c>
      <c r="B56" s="127" t="s">
        <v>111</v>
      </c>
      <c r="C56" s="37">
        <v>187</v>
      </c>
      <c r="D56" s="37">
        <v>54</v>
      </c>
      <c r="E56" s="37">
        <v>20141</v>
      </c>
      <c r="F56" s="37">
        <v>6468</v>
      </c>
      <c r="G56" s="38">
        <v>8.9999999999999993E-3</v>
      </c>
      <c r="H56" s="38">
        <v>8.0000000000000002E-3</v>
      </c>
      <c r="I56" s="38">
        <v>0</v>
      </c>
      <c r="J56" s="38">
        <v>0</v>
      </c>
      <c r="K56" s="38">
        <v>0</v>
      </c>
      <c r="L56" s="38">
        <v>0</v>
      </c>
      <c r="M56" s="39" t="s">
        <v>164</v>
      </c>
      <c r="N56" s="39" t="s">
        <v>164</v>
      </c>
      <c r="O56" s="40">
        <v>0</v>
      </c>
    </row>
    <row r="57" spans="1:16" ht="30" x14ac:dyDescent="0.25">
      <c r="A57" s="35">
        <v>560085</v>
      </c>
      <c r="B57" s="127" t="s">
        <v>113</v>
      </c>
      <c r="C57" s="37">
        <v>1009</v>
      </c>
      <c r="D57" s="37">
        <v>20</v>
      </c>
      <c r="E57" s="37">
        <v>9397</v>
      </c>
      <c r="F57" s="37">
        <v>359</v>
      </c>
      <c r="G57" s="38">
        <v>0.107</v>
      </c>
      <c r="H57" s="38">
        <v>5.6000000000000001E-2</v>
      </c>
      <c r="I57" s="38">
        <v>0.6522</v>
      </c>
      <c r="J57" s="38">
        <v>0.2218</v>
      </c>
      <c r="K57" s="38">
        <v>0.628</v>
      </c>
      <c r="L57" s="38">
        <v>8.2000000000000007E-3</v>
      </c>
      <c r="M57" s="39" t="s">
        <v>164</v>
      </c>
      <c r="N57" s="39" t="s">
        <v>164</v>
      </c>
      <c r="O57" s="40">
        <v>0.63619999999999999</v>
      </c>
      <c r="P57" s="22"/>
    </row>
    <row r="58" spans="1:16" ht="30" x14ac:dyDescent="0.25">
      <c r="A58" s="35">
        <v>560086</v>
      </c>
      <c r="B58" s="127" t="s">
        <v>115</v>
      </c>
      <c r="C58" s="37">
        <v>2655</v>
      </c>
      <c r="D58" s="37">
        <v>103</v>
      </c>
      <c r="E58" s="37">
        <v>17620</v>
      </c>
      <c r="F58" s="37">
        <v>541</v>
      </c>
      <c r="G58" s="38">
        <v>0.151</v>
      </c>
      <c r="H58" s="38">
        <v>0.19</v>
      </c>
      <c r="I58" s="38">
        <v>0.94499999999999995</v>
      </c>
      <c r="J58" s="38">
        <v>0.84119999999999995</v>
      </c>
      <c r="K58" s="38">
        <v>0.91659999999999997</v>
      </c>
      <c r="L58" s="38">
        <v>2.52E-2</v>
      </c>
      <c r="M58" s="39" t="s">
        <v>164</v>
      </c>
      <c r="N58" s="39" t="s">
        <v>164</v>
      </c>
      <c r="O58" s="40">
        <v>0.94189999999999996</v>
      </c>
    </row>
    <row r="59" spans="1:16" x14ac:dyDescent="0.25">
      <c r="A59" s="35">
        <v>560087</v>
      </c>
      <c r="B59" s="127" t="s">
        <v>117</v>
      </c>
      <c r="C59" s="37">
        <v>4114</v>
      </c>
      <c r="D59" s="37">
        <v>0</v>
      </c>
      <c r="E59" s="37">
        <v>24729</v>
      </c>
      <c r="F59" s="37">
        <v>1</v>
      </c>
      <c r="G59" s="38">
        <v>0.16600000000000001</v>
      </c>
      <c r="H59" s="38">
        <v>0</v>
      </c>
      <c r="I59" s="38">
        <v>1.0448</v>
      </c>
      <c r="J59" s="38">
        <v>0</v>
      </c>
      <c r="K59" s="38">
        <v>1.0448</v>
      </c>
      <c r="L59" s="38">
        <v>0</v>
      </c>
      <c r="M59" s="39" t="s">
        <v>164</v>
      </c>
      <c r="N59" s="39" t="s">
        <v>164</v>
      </c>
      <c r="O59" s="40">
        <v>1.0448</v>
      </c>
      <c r="P59" s="22"/>
    </row>
    <row r="60" spans="1:16" ht="30" x14ac:dyDescent="0.25">
      <c r="A60" s="35">
        <v>560088</v>
      </c>
      <c r="B60" s="127" t="s">
        <v>119</v>
      </c>
      <c r="C60" s="37">
        <v>388</v>
      </c>
      <c r="D60" s="37">
        <v>0</v>
      </c>
      <c r="E60" s="37">
        <v>5982</v>
      </c>
      <c r="F60" s="37">
        <v>0</v>
      </c>
      <c r="G60" s="38">
        <v>6.5000000000000002E-2</v>
      </c>
      <c r="H60" s="38">
        <v>0</v>
      </c>
      <c r="I60" s="38">
        <v>0.37269999999999998</v>
      </c>
      <c r="J60" s="38">
        <v>0</v>
      </c>
      <c r="K60" s="38">
        <v>0.37269999999999998</v>
      </c>
      <c r="L60" s="38">
        <v>0</v>
      </c>
      <c r="M60" s="39" t="s">
        <v>164</v>
      </c>
      <c r="N60" s="39" t="s">
        <v>164</v>
      </c>
      <c r="O60" s="40">
        <v>0.37269999999999998</v>
      </c>
    </row>
    <row r="61" spans="1:16" ht="30" x14ac:dyDescent="0.25">
      <c r="A61" s="35">
        <v>560089</v>
      </c>
      <c r="B61" s="127" t="s">
        <v>121</v>
      </c>
      <c r="C61" s="37">
        <v>757</v>
      </c>
      <c r="D61" s="37">
        <v>0</v>
      </c>
      <c r="E61" s="37">
        <v>3996</v>
      </c>
      <c r="F61" s="37">
        <v>0</v>
      </c>
      <c r="G61" s="38">
        <v>0.189</v>
      </c>
      <c r="H61" s="38">
        <v>0</v>
      </c>
      <c r="I61" s="38">
        <v>1.1978</v>
      </c>
      <c r="J61" s="38">
        <v>0</v>
      </c>
      <c r="K61" s="38">
        <v>1.1978</v>
      </c>
      <c r="L61" s="38">
        <v>0</v>
      </c>
      <c r="M61" s="39" t="s">
        <v>164</v>
      </c>
      <c r="N61" s="39" t="s">
        <v>164</v>
      </c>
      <c r="O61" s="40">
        <v>1.1978</v>
      </c>
      <c r="P61" s="22"/>
    </row>
    <row r="62" spans="1:16" ht="30" x14ac:dyDescent="0.25">
      <c r="A62" s="35">
        <v>560096</v>
      </c>
      <c r="B62" s="127" t="s">
        <v>123</v>
      </c>
      <c r="C62" s="37">
        <v>51</v>
      </c>
      <c r="D62" s="37">
        <v>1</v>
      </c>
      <c r="E62" s="37">
        <v>406</v>
      </c>
      <c r="F62" s="37">
        <v>1</v>
      </c>
      <c r="G62" s="38">
        <v>0.126</v>
      </c>
      <c r="H62" s="38">
        <v>1</v>
      </c>
      <c r="I62" s="38">
        <v>0.77859999999999996</v>
      </c>
      <c r="J62" s="38">
        <v>2.5</v>
      </c>
      <c r="K62" s="38">
        <v>0.77700000000000002</v>
      </c>
      <c r="L62" s="38">
        <v>5.0000000000000001E-3</v>
      </c>
      <c r="M62" s="39" t="s">
        <v>164</v>
      </c>
      <c r="N62" s="39" t="s">
        <v>164</v>
      </c>
      <c r="O62" s="40">
        <v>0.78200000000000003</v>
      </c>
    </row>
    <row r="63" spans="1:16" x14ac:dyDescent="0.25">
      <c r="A63" s="35">
        <v>560098</v>
      </c>
      <c r="B63" s="127" t="s">
        <v>125</v>
      </c>
      <c r="C63" s="37">
        <v>534</v>
      </c>
      <c r="D63" s="37">
        <v>0</v>
      </c>
      <c r="E63" s="37">
        <v>6604</v>
      </c>
      <c r="F63" s="37">
        <v>1</v>
      </c>
      <c r="G63" s="38">
        <v>8.1000000000000003E-2</v>
      </c>
      <c r="H63" s="38">
        <v>0</v>
      </c>
      <c r="I63" s="38">
        <v>0.47910000000000003</v>
      </c>
      <c r="J63" s="38">
        <v>0</v>
      </c>
      <c r="K63" s="38">
        <v>0.47910000000000003</v>
      </c>
      <c r="L63" s="38">
        <v>0</v>
      </c>
      <c r="M63" s="39" t="s">
        <v>164</v>
      </c>
      <c r="N63" s="39" t="s">
        <v>164</v>
      </c>
      <c r="O63" s="40">
        <v>0.47910000000000003</v>
      </c>
      <c r="P63" s="22"/>
    </row>
    <row r="64" spans="1:16" ht="30" x14ac:dyDescent="0.25">
      <c r="A64" s="35">
        <v>560099</v>
      </c>
      <c r="B64" s="127" t="s">
        <v>127</v>
      </c>
      <c r="C64" s="37">
        <v>284</v>
      </c>
      <c r="D64" s="37">
        <v>30</v>
      </c>
      <c r="E64" s="37">
        <v>2110</v>
      </c>
      <c r="F64" s="37">
        <v>70</v>
      </c>
      <c r="G64" s="38">
        <v>0.13500000000000001</v>
      </c>
      <c r="H64" s="38">
        <v>0.42899999999999999</v>
      </c>
      <c r="I64" s="38">
        <v>0.83850000000000002</v>
      </c>
      <c r="J64" s="38">
        <v>1.9457</v>
      </c>
      <c r="K64" s="38">
        <v>0.81169999999999998</v>
      </c>
      <c r="L64" s="38">
        <v>6.2300000000000001E-2</v>
      </c>
      <c r="M64" s="39" t="s">
        <v>164</v>
      </c>
      <c r="N64" s="39" t="s">
        <v>164</v>
      </c>
      <c r="O64" s="40">
        <v>0.87390000000000001</v>
      </c>
    </row>
    <row r="65" spans="1:16" x14ac:dyDescent="0.25">
      <c r="A65" s="35">
        <v>560205</v>
      </c>
      <c r="B65" s="127" t="s">
        <v>129</v>
      </c>
      <c r="C65" s="37">
        <v>16</v>
      </c>
      <c r="D65" s="37">
        <v>9</v>
      </c>
      <c r="E65" s="37">
        <v>20</v>
      </c>
      <c r="F65" s="37">
        <v>26</v>
      </c>
      <c r="G65" s="38">
        <v>0.8</v>
      </c>
      <c r="H65" s="38">
        <v>0.34599999999999997</v>
      </c>
      <c r="I65" s="38">
        <v>2.5</v>
      </c>
      <c r="J65" s="38">
        <v>1.5621</v>
      </c>
      <c r="K65" s="38">
        <v>1.0874999999999999</v>
      </c>
      <c r="L65" s="38">
        <v>0.88260000000000005</v>
      </c>
      <c r="M65" s="39" t="s">
        <v>164</v>
      </c>
      <c r="N65" s="39" t="s">
        <v>164</v>
      </c>
      <c r="O65" s="40">
        <v>1.9701</v>
      </c>
      <c r="P65" s="22"/>
    </row>
    <row r="66" spans="1:16" ht="45" x14ac:dyDescent="0.25">
      <c r="A66" s="35">
        <v>560206</v>
      </c>
      <c r="B66" s="127" t="s">
        <v>131</v>
      </c>
      <c r="C66" s="37">
        <v>13292</v>
      </c>
      <c r="D66" s="37">
        <v>6</v>
      </c>
      <c r="E66" s="37">
        <v>72378</v>
      </c>
      <c r="F66" s="37">
        <v>16</v>
      </c>
      <c r="G66" s="38">
        <v>0.184</v>
      </c>
      <c r="H66" s="38">
        <v>0.375</v>
      </c>
      <c r="I66" s="38">
        <v>1.1646000000000001</v>
      </c>
      <c r="J66" s="38">
        <v>1.6961999999999999</v>
      </c>
      <c r="K66" s="38">
        <v>1.1646000000000001</v>
      </c>
      <c r="L66" s="38">
        <v>0</v>
      </c>
      <c r="M66" s="39" t="s">
        <v>164</v>
      </c>
      <c r="N66" s="39" t="s">
        <v>164</v>
      </c>
      <c r="O66" s="40">
        <v>1.1646000000000001</v>
      </c>
    </row>
    <row r="67" spans="1:16" ht="45" x14ac:dyDescent="0.25">
      <c r="A67" s="35">
        <v>560214</v>
      </c>
      <c r="B67" s="127" t="s">
        <v>133</v>
      </c>
      <c r="C67" s="37">
        <v>7861</v>
      </c>
      <c r="D67" s="37">
        <v>3018</v>
      </c>
      <c r="E67" s="37">
        <v>81866</v>
      </c>
      <c r="F67" s="37">
        <v>26481</v>
      </c>
      <c r="G67" s="38">
        <v>9.6000000000000002E-2</v>
      </c>
      <c r="H67" s="38">
        <v>0.114</v>
      </c>
      <c r="I67" s="38">
        <v>0.57899999999999996</v>
      </c>
      <c r="J67" s="38">
        <v>0.4899</v>
      </c>
      <c r="K67" s="38">
        <v>0.43769999999999998</v>
      </c>
      <c r="L67" s="38">
        <v>0.1195</v>
      </c>
      <c r="M67" s="39" t="s">
        <v>164</v>
      </c>
      <c r="N67" s="39" t="s">
        <v>164</v>
      </c>
      <c r="O67" s="40">
        <v>0.55720000000000003</v>
      </c>
    </row>
    <row r="68" spans="1:16" x14ac:dyDescent="0.25">
      <c r="A68" s="42"/>
      <c r="B68" s="128" t="s">
        <v>165</v>
      </c>
      <c r="C68" s="37">
        <f>SUM(C6:C67)</f>
        <v>253511</v>
      </c>
      <c r="D68" s="37">
        <f>SUM(D7:D67)</f>
        <v>117341</v>
      </c>
      <c r="E68" s="37">
        <f>SUM(E7:E67)</f>
        <v>1494633</v>
      </c>
      <c r="F68" s="37">
        <f>SUM(F7:F67)</f>
        <v>433666</v>
      </c>
      <c r="G68" s="38">
        <v>0.1696</v>
      </c>
      <c r="H68" s="47">
        <v>0.27060000000000001</v>
      </c>
      <c r="I68" s="32"/>
      <c r="J68" s="38"/>
      <c r="K68" s="44"/>
      <c r="L68" s="44"/>
      <c r="M68" s="45"/>
      <c r="N68" s="45"/>
      <c r="O68" s="46"/>
    </row>
  </sheetData>
  <mergeCells count="12">
    <mergeCell ref="K4:L4"/>
    <mergeCell ref="M4:N4"/>
    <mergeCell ref="I1:J1"/>
    <mergeCell ref="A2:J2"/>
    <mergeCell ref="A4:A5"/>
    <mergeCell ref="B4:B5"/>
    <mergeCell ref="C4:D4"/>
    <mergeCell ref="E4:F4"/>
    <mergeCell ref="G4:H4"/>
    <mergeCell ref="I4:J4"/>
    <mergeCell ref="L1:O1"/>
    <mergeCell ref="A3:O3"/>
  </mergeCells>
  <pageMargins left="0.7" right="0.7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36" zoomScaleNormal="100" zoomScaleSheetLayoutView="13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9.28515625" style="18" customWidth="1"/>
    <col min="2" max="2" width="30.28515625" style="74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52" customWidth="1"/>
    <col min="8" max="8" width="10.5703125" style="49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12.140625" style="23" customWidth="1"/>
    <col min="14" max="14" width="9.140625" style="23"/>
    <col min="15" max="15" width="13.140625" customWidth="1"/>
    <col min="16" max="16" width="11.7109375" bestFit="1" customWidth="1"/>
  </cols>
  <sheetData>
    <row r="1" spans="1:16" ht="39" customHeight="1" x14ac:dyDescent="0.25">
      <c r="F1" s="20"/>
      <c r="G1" s="48"/>
      <c r="I1" s="461"/>
      <c r="J1" s="461"/>
      <c r="L1" s="406" t="s">
        <v>249</v>
      </c>
      <c r="M1" s="406"/>
      <c r="N1" s="406"/>
      <c r="O1" s="406"/>
    </row>
    <row r="2" spans="1:16" ht="18" x14ac:dyDescent="0.25">
      <c r="A2" s="435" t="s">
        <v>172</v>
      </c>
      <c r="B2" s="435"/>
      <c r="C2" s="435"/>
      <c r="D2" s="435"/>
      <c r="E2" s="435"/>
      <c r="F2" s="435"/>
      <c r="G2" s="435"/>
      <c r="H2" s="435"/>
      <c r="I2" s="435"/>
      <c r="J2" s="435"/>
    </row>
    <row r="3" spans="1:16" s="19" customFormat="1" ht="42" customHeight="1" x14ac:dyDescent="0.2">
      <c r="A3" s="443" t="s">
        <v>173</v>
      </c>
      <c r="B3" s="443"/>
      <c r="C3" s="443"/>
      <c r="D3" s="443"/>
      <c r="E3" s="443"/>
      <c r="F3" s="443"/>
      <c r="G3" s="443"/>
      <c r="H3" s="443"/>
      <c r="I3" s="24"/>
      <c r="J3" s="24"/>
      <c r="K3" s="20"/>
      <c r="L3" s="25"/>
      <c r="M3" s="26"/>
      <c r="N3" s="27"/>
    </row>
    <row r="4" spans="1:16" s="78" customFormat="1" ht="57" customHeight="1" x14ac:dyDescent="0.2">
      <c r="A4" s="444" t="s">
        <v>1</v>
      </c>
      <c r="B4" s="436" t="s">
        <v>153</v>
      </c>
      <c r="C4" s="473" t="s">
        <v>174</v>
      </c>
      <c r="D4" s="473"/>
      <c r="E4" s="473" t="s">
        <v>175</v>
      </c>
      <c r="F4" s="473"/>
      <c r="G4" s="474" t="s">
        <v>176</v>
      </c>
      <c r="H4" s="474"/>
      <c r="I4" s="475" t="s">
        <v>177</v>
      </c>
      <c r="J4" s="475"/>
      <c r="K4" s="436" t="s">
        <v>158</v>
      </c>
      <c r="L4" s="436"/>
      <c r="M4" s="472" t="s">
        <v>159</v>
      </c>
      <c r="N4" s="472"/>
      <c r="O4" s="77" t="s">
        <v>160</v>
      </c>
    </row>
    <row r="5" spans="1:16" s="78" customFormat="1" ht="20.25" customHeight="1" x14ac:dyDescent="0.2">
      <c r="A5" s="444"/>
      <c r="B5" s="436"/>
      <c r="C5" s="79" t="s">
        <v>161</v>
      </c>
      <c r="D5" s="80" t="s">
        <v>162</v>
      </c>
      <c r="E5" s="79" t="s">
        <v>161</v>
      </c>
      <c r="F5" s="80" t="s">
        <v>162</v>
      </c>
      <c r="G5" s="85" t="s">
        <v>161</v>
      </c>
      <c r="H5" s="86" t="s">
        <v>162</v>
      </c>
      <c r="I5" s="81" t="s">
        <v>161</v>
      </c>
      <c r="J5" s="82" t="s">
        <v>162</v>
      </c>
      <c r="K5" s="81" t="s">
        <v>161</v>
      </c>
      <c r="L5" s="82" t="s">
        <v>162</v>
      </c>
      <c r="M5" s="83" t="s">
        <v>161</v>
      </c>
      <c r="N5" s="84" t="s">
        <v>162</v>
      </c>
      <c r="O5" s="79" t="s">
        <v>163</v>
      </c>
    </row>
    <row r="6" spans="1:16" x14ac:dyDescent="0.25">
      <c r="A6" s="35"/>
      <c r="B6" s="36"/>
      <c r="C6" s="37"/>
      <c r="D6" s="37"/>
      <c r="E6" s="37"/>
      <c r="F6" s="37"/>
      <c r="G6" s="50"/>
      <c r="H6" s="50"/>
      <c r="I6" s="38"/>
      <c r="J6" s="38"/>
      <c r="K6" s="38"/>
      <c r="L6" s="38"/>
      <c r="M6" s="39"/>
      <c r="N6" s="39"/>
      <c r="O6" s="40"/>
    </row>
    <row r="7" spans="1:16" ht="15.75" customHeight="1" x14ac:dyDescent="0.25">
      <c r="A7" s="35">
        <v>560002</v>
      </c>
      <c r="B7" s="75" t="s">
        <v>13</v>
      </c>
      <c r="C7" s="37">
        <v>2480</v>
      </c>
      <c r="D7" s="37">
        <v>0</v>
      </c>
      <c r="E7" s="37">
        <v>3726</v>
      </c>
      <c r="F7" s="37">
        <v>0</v>
      </c>
      <c r="G7" s="50">
        <v>0.66600000000000004</v>
      </c>
      <c r="H7" s="50">
        <v>0</v>
      </c>
      <c r="I7" s="38">
        <v>5</v>
      </c>
      <c r="J7" s="38">
        <v>0</v>
      </c>
      <c r="K7" s="38">
        <v>5</v>
      </c>
      <c r="L7" s="38">
        <v>0</v>
      </c>
      <c r="M7" s="39" t="s">
        <v>164</v>
      </c>
      <c r="N7" s="39" t="s">
        <v>164</v>
      </c>
      <c r="O7" s="40">
        <v>5</v>
      </c>
      <c r="P7" s="22"/>
    </row>
    <row r="8" spans="1:16" ht="30" x14ac:dyDescent="0.25">
      <c r="A8" s="35">
        <v>560014</v>
      </c>
      <c r="B8" s="75" t="s">
        <v>15</v>
      </c>
      <c r="C8" s="37">
        <v>459</v>
      </c>
      <c r="D8" s="37">
        <v>0</v>
      </c>
      <c r="E8" s="37">
        <v>877</v>
      </c>
      <c r="F8" s="37">
        <v>0</v>
      </c>
      <c r="G8" s="50">
        <v>0.52300000000000002</v>
      </c>
      <c r="H8" s="50">
        <v>0</v>
      </c>
      <c r="I8" s="38">
        <v>5</v>
      </c>
      <c r="J8" s="38">
        <v>0</v>
      </c>
      <c r="K8" s="38">
        <v>4.8449999999999998</v>
      </c>
      <c r="L8" s="38">
        <v>0</v>
      </c>
      <c r="M8" s="39" t="s">
        <v>164</v>
      </c>
      <c r="N8" s="39" t="s">
        <v>164</v>
      </c>
      <c r="O8" s="40">
        <v>4.8449999999999998</v>
      </c>
    </row>
    <row r="9" spans="1:16" x14ac:dyDescent="0.25">
      <c r="A9" s="35">
        <v>560017</v>
      </c>
      <c r="B9" s="75" t="s">
        <v>17</v>
      </c>
      <c r="C9" s="37">
        <v>14029</v>
      </c>
      <c r="D9" s="37">
        <v>0</v>
      </c>
      <c r="E9" s="37">
        <v>16695</v>
      </c>
      <c r="F9" s="37">
        <v>0</v>
      </c>
      <c r="G9" s="50">
        <v>0.84</v>
      </c>
      <c r="H9" s="50">
        <v>0</v>
      </c>
      <c r="I9" s="38">
        <v>5</v>
      </c>
      <c r="J9" s="38">
        <v>0</v>
      </c>
      <c r="K9" s="38">
        <v>5</v>
      </c>
      <c r="L9" s="38">
        <v>0</v>
      </c>
      <c r="M9" s="39" t="s">
        <v>164</v>
      </c>
      <c r="N9" s="39" t="s">
        <v>164</v>
      </c>
      <c r="O9" s="40">
        <v>5</v>
      </c>
      <c r="P9" s="22"/>
    </row>
    <row r="10" spans="1:16" x14ac:dyDescent="0.25">
      <c r="A10" s="35">
        <v>560019</v>
      </c>
      <c r="B10" s="75" t="s">
        <v>19</v>
      </c>
      <c r="C10" s="37">
        <v>12155</v>
      </c>
      <c r="D10" s="37">
        <v>1642</v>
      </c>
      <c r="E10" s="37">
        <v>18587</v>
      </c>
      <c r="F10" s="37">
        <v>2754</v>
      </c>
      <c r="G10" s="50">
        <v>0.65400000000000003</v>
      </c>
      <c r="H10" s="50">
        <v>0.59599999999999997</v>
      </c>
      <c r="I10" s="38">
        <v>5</v>
      </c>
      <c r="J10" s="38">
        <v>5</v>
      </c>
      <c r="K10" s="38">
        <v>4.8150000000000004</v>
      </c>
      <c r="L10" s="38">
        <v>0.185</v>
      </c>
      <c r="M10" s="39" t="s">
        <v>164</v>
      </c>
      <c r="N10" s="39" t="s">
        <v>164</v>
      </c>
      <c r="O10" s="40">
        <v>5</v>
      </c>
    </row>
    <row r="11" spans="1:16" x14ac:dyDescent="0.25">
      <c r="A11" s="35">
        <v>560021</v>
      </c>
      <c r="B11" s="75" t="s">
        <v>21</v>
      </c>
      <c r="C11" s="37">
        <v>8714</v>
      </c>
      <c r="D11" s="37">
        <v>43602</v>
      </c>
      <c r="E11" s="37">
        <v>11986</v>
      </c>
      <c r="F11" s="37">
        <v>59761</v>
      </c>
      <c r="G11" s="50">
        <v>0.72699999999999998</v>
      </c>
      <c r="H11" s="50">
        <v>0.73</v>
      </c>
      <c r="I11" s="38">
        <v>5</v>
      </c>
      <c r="J11" s="38">
        <v>5</v>
      </c>
      <c r="K11" s="38">
        <v>2.9350000000000001</v>
      </c>
      <c r="L11" s="38">
        <v>2.0649999999999999</v>
      </c>
      <c r="M11" s="39" t="s">
        <v>164</v>
      </c>
      <c r="N11" s="39" t="s">
        <v>164</v>
      </c>
      <c r="O11" s="40">
        <v>5</v>
      </c>
      <c r="P11" s="22"/>
    </row>
    <row r="12" spans="1:16" x14ac:dyDescent="0.25">
      <c r="A12" s="35">
        <v>560022</v>
      </c>
      <c r="B12" s="75" t="s">
        <v>23</v>
      </c>
      <c r="C12" s="37">
        <v>8285</v>
      </c>
      <c r="D12" s="37">
        <v>19247</v>
      </c>
      <c r="E12" s="37">
        <v>14168</v>
      </c>
      <c r="F12" s="37">
        <v>33365</v>
      </c>
      <c r="G12" s="50">
        <v>0.58499999999999996</v>
      </c>
      <c r="H12" s="50">
        <v>0.57699999999999996</v>
      </c>
      <c r="I12" s="38">
        <v>5</v>
      </c>
      <c r="J12" s="38">
        <v>5</v>
      </c>
      <c r="K12" s="38">
        <v>3.7</v>
      </c>
      <c r="L12" s="38">
        <v>1.3</v>
      </c>
      <c r="M12" s="39" t="s">
        <v>164</v>
      </c>
      <c r="N12" s="39" t="s">
        <v>164</v>
      </c>
      <c r="O12" s="40">
        <v>5</v>
      </c>
    </row>
    <row r="13" spans="1:16" x14ac:dyDescent="0.25">
      <c r="A13" s="35">
        <v>560024</v>
      </c>
      <c r="B13" s="75" t="s">
        <v>25</v>
      </c>
      <c r="C13" s="37">
        <v>141</v>
      </c>
      <c r="D13" s="37">
        <v>56842</v>
      </c>
      <c r="E13" s="37">
        <v>423</v>
      </c>
      <c r="F13" s="37">
        <v>79616</v>
      </c>
      <c r="G13" s="50">
        <v>0.33300000000000002</v>
      </c>
      <c r="H13" s="50">
        <v>0.71399999999999997</v>
      </c>
      <c r="I13" s="38">
        <v>3.1842000000000001</v>
      </c>
      <c r="J13" s="38">
        <v>5</v>
      </c>
      <c r="K13" s="38">
        <v>0.12740000000000001</v>
      </c>
      <c r="L13" s="38">
        <v>4.8</v>
      </c>
      <c r="M13" s="39" t="s">
        <v>164</v>
      </c>
      <c r="N13" s="39" t="s">
        <v>164</v>
      </c>
      <c r="O13" s="40">
        <v>4.9273999999999996</v>
      </c>
      <c r="P13" s="22"/>
    </row>
    <row r="14" spans="1:16" ht="30" x14ac:dyDescent="0.25">
      <c r="A14" s="35">
        <v>560026</v>
      </c>
      <c r="B14" s="75" t="s">
        <v>27</v>
      </c>
      <c r="C14" s="37">
        <v>14487</v>
      </c>
      <c r="D14" s="37">
        <v>24672</v>
      </c>
      <c r="E14" s="37">
        <v>21030</v>
      </c>
      <c r="F14" s="37">
        <v>34795</v>
      </c>
      <c r="G14" s="50">
        <v>0.68899999999999995</v>
      </c>
      <c r="H14" s="50">
        <v>0.70899999999999996</v>
      </c>
      <c r="I14" s="38">
        <v>5</v>
      </c>
      <c r="J14" s="38">
        <v>5</v>
      </c>
      <c r="K14" s="38">
        <v>4.16</v>
      </c>
      <c r="L14" s="38">
        <v>0.84</v>
      </c>
      <c r="M14" s="39" t="s">
        <v>164</v>
      </c>
      <c r="N14" s="39" t="s">
        <v>164</v>
      </c>
      <c r="O14" s="40">
        <v>5</v>
      </c>
    </row>
    <row r="15" spans="1:16" x14ac:dyDescent="0.25">
      <c r="A15" s="35">
        <v>560032</v>
      </c>
      <c r="B15" s="75" t="s">
        <v>29</v>
      </c>
      <c r="C15" s="37">
        <v>2286</v>
      </c>
      <c r="D15" s="37">
        <v>0</v>
      </c>
      <c r="E15" s="37">
        <v>4428</v>
      </c>
      <c r="F15" s="37">
        <v>0</v>
      </c>
      <c r="G15" s="50">
        <v>0.51600000000000001</v>
      </c>
      <c r="H15" s="50">
        <v>0</v>
      </c>
      <c r="I15" s="38">
        <v>5</v>
      </c>
      <c r="J15" s="38">
        <v>0</v>
      </c>
      <c r="K15" s="38">
        <v>5</v>
      </c>
      <c r="L15" s="38">
        <v>0</v>
      </c>
      <c r="M15" s="39" t="s">
        <v>164</v>
      </c>
      <c r="N15" s="39" t="s">
        <v>164</v>
      </c>
      <c r="O15" s="40">
        <v>5</v>
      </c>
      <c r="P15" s="22"/>
    </row>
    <row r="16" spans="1:16" x14ac:dyDescent="0.25">
      <c r="A16" s="35">
        <v>560033</v>
      </c>
      <c r="B16" s="75" t="s">
        <v>31</v>
      </c>
      <c r="C16" s="37">
        <v>6817</v>
      </c>
      <c r="D16" s="37">
        <v>0</v>
      </c>
      <c r="E16" s="37">
        <v>9246</v>
      </c>
      <c r="F16" s="37">
        <v>0</v>
      </c>
      <c r="G16" s="50">
        <v>0.73699999999999999</v>
      </c>
      <c r="H16" s="50">
        <v>0</v>
      </c>
      <c r="I16" s="38">
        <v>5</v>
      </c>
      <c r="J16" s="38">
        <v>0</v>
      </c>
      <c r="K16" s="38">
        <v>5</v>
      </c>
      <c r="L16" s="38">
        <v>0</v>
      </c>
      <c r="M16" s="39" t="s">
        <v>164</v>
      </c>
      <c r="N16" s="39" t="s">
        <v>164</v>
      </c>
      <c r="O16" s="40">
        <v>5</v>
      </c>
    </row>
    <row r="17" spans="1:16" x14ac:dyDescent="0.25">
      <c r="A17" s="35">
        <v>560034</v>
      </c>
      <c r="B17" s="75" t="s">
        <v>33</v>
      </c>
      <c r="C17" s="37">
        <v>5864</v>
      </c>
      <c r="D17" s="37">
        <v>0</v>
      </c>
      <c r="E17" s="37">
        <v>8169</v>
      </c>
      <c r="F17" s="37">
        <v>0</v>
      </c>
      <c r="G17" s="50">
        <v>0.71799999999999997</v>
      </c>
      <c r="H17" s="50">
        <v>0</v>
      </c>
      <c r="I17" s="38">
        <v>5</v>
      </c>
      <c r="J17" s="38">
        <v>0</v>
      </c>
      <c r="K17" s="38">
        <v>5</v>
      </c>
      <c r="L17" s="38">
        <v>0</v>
      </c>
      <c r="M17" s="39" t="s">
        <v>164</v>
      </c>
      <c r="N17" s="39" t="s">
        <v>164</v>
      </c>
      <c r="O17" s="40">
        <v>5</v>
      </c>
      <c r="P17" s="22"/>
    </row>
    <row r="18" spans="1:16" x14ac:dyDescent="0.25">
      <c r="A18" s="35">
        <v>560035</v>
      </c>
      <c r="B18" s="75" t="s">
        <v>35</v>
      </c>
      <c r="C18" s="37">
        <v>0</v>
      </c>
      <c r="D18" s="37">
        <v>26344</v>
      </c>
      <c r="E18" s="37">
        <v>0</v>
      </c>
      <c r="F18" s="37">
        <v>32164</v>
      </c>
      <c r="G18" s="50">
        <v>0</v>
      </c>
      <c r="H18" s="50">
        <v>0.81899999999999995</v>
      </c>
      <c r="I18" s="38">
        <v>0</v>
      </c>
      <c r="J18" s="38">
        <v>5</v>
      </c>
      <c r="K18" s="38">
        <v>0</v>
      </c>
      <c r="L18" s="38">
        <v>4.74</v>
      </c>
      <c r="M18" s="39" t="s">
        <v>164</v>
      </c>
      <c r="N18" s="39" t="s">
        <v>164</v>
      </c>
      <c r="O18" s="40">
        <v>4.74</v>
      </c>
    </row>
    <row r="19" spans="1:16" x14ac:dyDescent="0.25">
      <c r="A19" s="35">
        <v>560036</v>
      </c>
      <c r="B19" s="75" t="s">
        <v>37</v>
      </c>
      <c r="C19" s="37">
        <v>7013</v>
      </c>
      <c r="D19" s="37">
        <v>9404</v>
      </c>
      <c r="E19" s="37">
        <v>10122</v>
      </c>
      <c r="F19" s="37">
        <v>14646</v>
      </c>
      <c r="G19" s="50">
        <v>0.69299999999999995</v>
      </c>
      <c r="H19" s="50">
        <v>0.64200000000000002</v>
      </c>
      <c r="I19" s="38">
        <v>5</v>
      </c>
      <c r="J19" s="38">
        <v>5</v>
      </c>
      <c r="K19" s="38">
        <v>4.07</v>
      </c>
      <c r="L19" s="38">
        <v>0.93</v>
      </c>
      <c r="M19" s="39" t="s">
        <v>164</v>
      </c>
      <c r="N19" s="39" t="s">
        <v>164</v>
      </c>
      <c r="O19" s="40">
        <v>5</v>
      </c>
      <c r="P19" s="22"/>
    </row>
    <row r="20" spans="1:16" x14ac:dyDescent="0.25">
      <c r="A20" s="35">
        <v>560041</v>
      </c>
      <c r="B20" s="75" t="s">
        <v>39</v>
      </c>
      <c r="C20" s="37">
        <v>0</v>
      </c>
      <c r="D20" s="37">
        <v>18680</v>
      </c>
      <c r="E20" s="37">
        <v>0</v>
      </c>
      <c r="F20" s="37">
        <v>27044</v>
      </c>
      <c r="G20" s="50">
        <v>0</v>
      </c>
      <c r="H20" s="50">
        <v>0.69099999999999995</v>
      </c>
      <c r="I20" s="38">
        <v>0</v>
      </c>
      <c r="J20" s="38">
        <v>5</v>
      </c>
      <c r="K20" s="38">
        <v>0</v>
      </c>
      <c r="L20" s="38">
        <v>4.8949999999999996</v>
      </c>
      <c r="M20" s="39" t="s">
        <v>164</v>
      </c>
      <c r="N20" s="39" t="s">
        <v>164</v>
      </c>
      <c r="O20" s="40">
        <v>4.8949999999999996</v>
      </c>
    </row>
    <row r="21" spans="1:16" x14ac:dyDescent="0.25">
      <c r="A21" s="35">
        <v>560043</v>
      </c>
      <c r="B21" s="75" t="s">
        <v>41</v>
      </c>
      <c r="C21" s="37">
        <v>2774</v>
      </c>
      <c r="D21" s="37">
        <v>4103</v>
      </c>
      <c r="E21" s="37">
        <v>4460</v>
      </c>
      <c r="F21" s="37">
        <v>7197</v>
      </c>
      <c r="G21" s="50">
        <v>0.622</v>
      </c>
      <c r="H21" s="50">
        <v>0.56999999999999995</v>
      </c>
      <c r="I21" s="38">
        <v>5</v>
      </c>
      <c r="J21" s="38">
        <v>5</v>
      </c>
      <c r="K21" s="38">
        <v>4.0049999999999999</v>
      </c>
      <c r="L21" s="38">
        <v>0.995</v>
      </c>
      <c r="M21" s="39" t="s">
        <v>164</v>
      </c>
      <c r="N21" s="39" t="s">
        <v>164</v>
      </c>
      <c r="O21" s="40">
        <v>5</v>
      </c>
      <c r="P21" s="22"/>
    </row>
    <row r="22" spans="1:16" x14ac:dyDescent="0.25">
      <c r="A22" s="35">
        <v>560045</v>
      </c>
      <c r="B22" s="75" t="s">
        <v>43</v>
      </c>
      <c r="C22" s="37">
        <v>2520</v>
      </c>
      <c r="D22" s="37">
        <v>5570</v>
      </c>
      <c r="E22" s="37">
        <v>4330</v>
      </c>
      <c r="F22" s="37">
        <v>8854</v>
      </c>
      <c r="G22" s="50">
        <v>0.58199999999999996</v>
      </c>
      <c r="H22" s="50">
        <v>0.629</v>
      </c>
      <c r="I22" s="38">
        <v>5</v>
      </c>
      <c r="J22" s="38">
        <v>5</v>
      </c>
      <c r="K22" s="38">
        <v>3.86</v>
      </c>
      <c r="L22" s="38">
        <v>1.1399999999999999</v>
      </c>
      <c r="M22" s="39" t="s">
        <v>164</v>
      </c>
      <c r="N22" s="39" t="s">
        <v>164</v>
      </c>
      <c r="O22" s="40">
        <v>5</v>
      </c>
    </row>
    <row r="23" spans="1:16" x14ac:dyDescent="0.25">
      <c r="A23" s="35">
        <v>560047</v>
      </c>
      <c r="B23" s="75" t="s">
        <v>45</v>
      </c>
      <c r="C23" s="37">
        <v>3555</v>
      </c>
      <c r="D23" s="37">
        <v>7557</v>
      </c>
      <c r="E23" s="37">
        <v>6435</v>
      </c>
      <c r="F23" s="37">
        <v>11014</v>
      </c>
      <c r="G23" s="50">
        <v>0.55200000000000005</v>
      </c>
      <c r="H23" s="50">
        <v>0.68600000000000005</v>
      </c>
      <c r="I23" s="38">
        <v>5</v>
      </c>
      <c r="J23" s="38">
        <v>5</v>
      </c>
      <c r="K23" s="38">
        <v>3.895</v>
      </c>
      <c r="L23" s="38">
        <v>1.105</v>
      </c>
      <c r="M23" s="39" t="s">
        <v>164</v>
      </c>
      <c r="N23" s="39" t="s">
        <v>164</v>
      </c>
      <c r="O23" s="40">
        <v>5</v>
      </c>
      <c r="P23" s="22"/>
    </row>
    <row r="24" spans="1:16" x14ac:dyDescent="0.25">
      <c r="A24" s="35">
        <v>560052</v>
      </c>
      <c r="B24" s="75" t="s">
        <v>47</v>
      </c>
      <c r="C24" s="37">
        <v>2359</v>
      </c>
      <c r="D24" s="37">
        <v>4163</v>
      </c>
      <c r="E24" s="37">
        <v>3804</v>
      </c>
      <c r="F24" s="37">
        <v>6827</v>
      </c>
      <c r="G24" s="50">
        <v>0.62</v>
      </c>
      <c r="H24" s="50">
        <v>0.61</v>
      </c>
      <c r="I24" s="38">
        <v>5</v>
      </c>
      <c r="J24" s="38">
        <v>5</v>
      </c>
      <c r="K24" s="38">
        <v>3.81</v>
      </c>
      <c r="L24" s="38">
        <v>1.19</v>
      </c>
      <c r="M24" s="39" t="s">
        <v>164</v>
      </c>
      <c r="N24" s="39" t="s">
        <v>164</v>
      </c>
      <c r="O24" s="40">
        <v>5</v>
      </c>
    </row>
    <row r="25" spans="1:16" x14ac:dyDescent="0.25">
      <c r="A25" s="35">
        <v>560053</v>
      </c>
      <c r="B25" s="75" t="s">
        <v>49</v>
      </c>
      <c r="C25" s="37">
        <v>2649</v>
      </c>
      <c r="D25" s="37">
        <v>2918</v>
      </c>
      <c r="E25" s="37">
        <v>3422</v>
      </c>
      <c r="F25" s="37">
        <v>4536</v>
      </c>
      <c r="G25" s="50">
        <v>0.77400000000000002</v>
      </c>
      <c r="H25" s="50">
        <v>0.64300000000000002</v>
      </c>
      <c r="I25" s="38">
        <v>5</v>
      </c>
      <c r="J25" s="38">
        <v>5</v>
      </c>
      <c r="K25" s="38">
        <v>3.915</v>
      </c>
      <c r="L25" s="38">
        <v>1.085</v>
      </c>
      <c r="M25" s="39" t="s">
        <v>164</v>
      </c>
      <c r="N25" s="39" t="s">
        <v>164</v>
      </c>
      <c r="O25" s="40">
        <v>5</v>
      </c>
      <c r="P25" s="22"/>
    </row>
    <row r="26" spans="1:16" x14ac:dyDescent="0.25">
      <c r="A26" s="35">
        <v>560054</v>
      </c>
      <c r="B26" s="75" t="s">
        <v>51</v>
      </c>
      <c r="C26" s="37">
        <v>1957</v>
      </c>
      <c r="D26" s="37">
        <v>3585</v>
      </c>
      <c r="E26" s="37">
        <v>3397</v>
      </c>
      <c r="F26" s="37">
        <v>6370</v>
      </c>
      <c r="G26" s="50">
        <v>0.57599999999999996</v>
      </c>
      <c r="H26" s="50">
        <v>0.56299999999999994</v>
      </c>
      <c r="I26" s="38">
        <v>5</v>
      </c>
      <c r="J26" s="38">
        <v>5</v>
      </c>
      <c r="K26" s="38">
        <v>3.7349999999999999</v>
      </c>
      <c r="L26" s="38">
        <v>1.2649999999999999</v>
      </c>
      <c r="M26" s="39" t="s">
        <v>164</v>
      </c>
      <c r="N26" s="39" t="s">
        <v>164</v>
      </c>
      <c r="O26" s="40">
        <v>5</v>
      </c>
    </row>
    <row r="27" spans="1:16" x14ac:dyDescent="0.25">
      <c r="A27" s="35">
        <v>560055</v>
      </c>
      <c r="B27" s="75" t="s">
        <v>53</v>
      </c>
      <c r="C27" s="37">
        <v>1272</v>
      </c>
      <c r="D27" s="37">
        <v>2033</v>
      </c>
      <c r="E27" s="37">
        <v>2397</v>
      </c>
      <c r="F27" s="37">
        <v>3002</v>
      </c>
      <c r="G27" s="50">
        <v>0.53100000000000003</v>
      </c>
      <c r="H27" s="50">
        <v>0.67700000000000005</v>
      </c>
      <c r="I27" s="38">
        <v>5</v>
      </c>
      <c r="J27" s="38">
        <v>5</v>
      </c>
      <c r="K27" s="38">
        <v>4.0049999999999999</v>
      </c>
      <c r="L27" s="38">
        <v>0.995</v>
      </c>
      <c r="M27" s="39" t="s">
        <v>164</v>
      </c>
      <c r="N27" s="39" t="s">
        <v>164</v>
      </c>
      <c r="O27" s="40">
        <v>5</v>
      </c>
      <c r="P27" s="22"/>
    </row>
    <row r="28" spans="1:16" x14ac:dyDescent="0.25">
      <c r="A28" s="35">
        <v>560056</v>
      </c>
      <c r="B28" s="75" t="s">
        <v>55</v>
      </c>
      <c r="C28" s="37">
        <v>2389</v>
      </c>
      <c r="D28" s="37">
        <v>2470</v>
      </c>
      <c r="E28" s="37">
        <v>3301</v>
      </c>
      <c r="F28" s="37">
        <v>4493</v>
      </c>
      <c r="G28" s="50">
        <v>0.72399999999999998</v>
      </c>
      <c r="H28" s="50">
        <v>0.55000000000000004</v>
      </c>
      <c r="I28" s="38">
        <v>5</v>
      </c>
      <c r="J28" s="38">
        <v>5</v>
      </c>
      <c r="K28" s="38">
        <v>4.085</v>
      </c>
      <c r="L28" s="38">
        <v>0.91500000000000004</v>
      </c>
      <c r="M28" s="39" t="s">
        <v>164</v>
      </c>
      <c r="N28" s="39" t="s">
        <v>164</v>
      </c>
      <c r="O28" s="40">
        <v>5</v>
      </c>
    </row>
    <row r="29" spans="1:16" x14ac:dyDescent="0.25">
      <c r="A29" s="35">
        <v>560057</v>
      </c>
      <c r="B29" s="75" t="s">
        <v>57</v>
      </c>
      <c r="C29" s="37">
        <v>1939</v>
      </c>
      <c r="D29" s="37">
        <v>3194</v>
      </c>
      <c r="E29" s="37">
        <v>2676</v>
      </c>
      <c r="F29" s="37">
        <v>4359</v>
      </c>
      <c r="G29" s="50">
        <v>0.72499999999999998</v>
      </c>
      <c r="H29" s="50">
        <v>0.73299999999999998</v>
      </c>
      <c r="I29" s="38">
        <v>5</v>
      </c>
      <c r="J29" s="38">
        <v>5</v>
      </c>
      <c r="K29" s="38">
        <v>3.95</v>
      </c>
      <c r="L29" s="38">
        <v>1.05</v>
      </c>
      <c r="M29" s="39" t="s">
        <v>164</v>
      </c>
      <c r="N29" s="39" t="s">
        <v>164</v>
      </c>
      <c r="O29" s="40">
        <v>5</v>
      </c>
      <c r="P29" s="22"/>
    </row>
    <row r="30" spans="1:16" x14ac:dyDescent="0.25">
      <c r="A30" s="35">
        <v>560058</v>
      </c>
      <c r="B30" s="75" t="s">
        <v>59</v>
      </c>
      <c r="C30" s="37">
        <v>4460</v>
      </c>
      <c r="D30" s="37">
        <v>7811</v>
      </c>
      <c r="E30" s="37">
        <v>7513</v>
      </c>
      <c r="F30" s="37">
        <v>12880</v>
      </c>
      <c r="G30" s="50">
        <v>0.59399999999999997</v>
      </c>
      <c r="H30" s="50">
        <v>0.60599999999999998</v>
      </c>
      <c r="I30" s="38">
        <v>5</v>
      </c>
      <c r="J30" s="38">
        <v>5</v>
      </c>
      <c r="K30" s="38">
        <v>3.89</v>
      </c>
      <c r="L30" s="38">
        <v>1.1100000000000001</v>
      </c>
      <c r="M30" s="39" t="s">
        <v>164</v>
      </c>
      <c r="N30" s="39" t="s">
        <v>164</v>
      </c>
      <c r="O30" s="40">
        <v>5</v>
      </c>
    </row>
    <row r="31" spans="1:16" x14ac:dyDescent="0.25">
      <c r="A31" s="35">
        <v>560059</v>
      </c>
      <c r="B31" s="75" t="s">
        <v>61</v>
      </c>
      <c r="C31" s="37">
        <v>1881</v>
      </c>
      <c r="D31" s="37">
        <v>2226</v>
      </c>
      <c r="E31" s="37">
        <v>2326</v>
      </c>
      <c r="F31" s="37">
        <v>3601</v>
      </c>
      <c r="G31" s="50">
        <v>0.80900000000000005</v>
      </c>
      <c r="H31" s="50">
        <v>0.61799999999999999</v>
      </c>
      <c r="I31" s="38">
        <v>5</v>
      </c>
      <c r="J31" s="38">
        <v>5</v>
      </c>
      <c r="K31" s="38">
        <v>4.01</v>
      </c>
      <c r="L31" s="38">
        <v>0.99</v>
      </c>
      <c r="M31" s="39" t="s">
        <v>164</v>
      </c>
      <c r="N31" s="39" t="s">
        <v>164</v>
      </c>
      <c r="O31" s="40">
        <v>5</v>
      </c>
      <c r="P31" s="22"/>
    </row>
    <row r="32" spans="1:16" x14ac:dyDescent="0.25">
      <c r="A32" s="35">
        <v>560060</v>
      </c>
      <c r="B32" s="75" t="s">
        <v>63</v>
      </c>
      <c r="C32" s="37">
        <v>1518</v>
      </c>
      <c r="D32" s="37">
        <v>2177</v>
      </c>
      <c r="E32" s="37">
        <v>2553</v>
      </c>
      <c r="F32" s="37">
        <v>3775</v>
      </c>
      <c r="G32" s="50">
        <v>0.59499999999999997</v>
      </c>
      <c r="H32" s="50">
        <v>0.57699999999999996</v>
      </c>
      <c r="I32" s="38">
        <v>5</v>
      </c>
      <c r="J32" s="38">
        <v>5</v>
      </c>
      <c r="K32" s="38">
        <v>3.915</v>
      </c>
      <c r="L32" s="38">
        <v>1.085</v>
      </c>
      <c r="M32" s="39" t="s">
        <v>164</v>
      </c>
      <c r="N32" s="39" t="s">
        <v>164</v>
      </c>
      <c r="O32" s="40">
        <v>5</v>
      </c>
    </row>
    <row r="33" spans="1:16" x14ac:dyDescent="0.25">
      <c r="A33" s="35">
        <v>560061</v>
      </c>
      <c r="B33" s="75" t="s">
        <v>65</v>
      </c>
      <c r="C33" s="37">
        <v>2187</v>
      </c>
      <c r="D33" s="37">
        <v>3695</v>
      </c>
      <c r="E33" s="37">
        <v>3818</v>
      </c>
      <c r="F33" s="37">
        <v>5485</v>
      </c>
      <c r="G33" s="50">
        <v>0.57299999999999995</v>
      </c>
      <c r="H33" s="50">
        <v>0.67400000000000004</v>
      </c>
      <c r="I33" s="38">
        <v>5</v>
      </c>
      <c r="J33" s="38">
        <v>5</v>
      </c>
      <c r="K33" s="38">
        <v>3.86</v>
      </c>
      <c r="L33" s="38">
        <v>1.1399999999999999</v>
      </c>
      <c r="M33" s="39" t="s">
        <v>164</v>
      </c>
      <c r="N33" s="39" t="s">
        <v>164</v>
      </c>
      <c r="O33" s="40">
        <v>5</v>
      </c>
      <c r="P33" s="22"/>
    </row>
    <row r="34" spans="1:16" x14ac:dyDescent="0.25">
      <c r="A34" s="35">
        <v>560062</v>
      </c>
      <c r="B34" s="75" t="s">
        <v>67</v>
      </c>
      <c r="C34" s="37">
        <v>1603</v>
      </c>
      <c r="D34" s="37">
        <v>2315</v>
      </c>
      <c r="E34" s="37">
        <v>2823</v>
      </c>
      <c r="F34" s="37">
        <v>4230</v>
      </c>
      <c r="G34" s="50">
        <v>0.56799999999999995</v>
      </c>
      <c r="H34" s="50">
        <v>0.54700000000000004</v>
      </c>
      <c r="I34" s="38">
        <v>5</v>
      </c>
      <c r="J34" s="38">
        <v>5</v>
      </c>
      <c r="K34" s="38">
        <v>3.95</v>
      </c>
      <c r="L34" s="38">
        <v>1.05</v>
      </c>
      <c r="M34" s="39" t="s">
        <v>164</v>
      </c>
      <c r="N34" s="39" t="s">
        <v>164</v>
      </c>
      <c r="O34" s="40">
        <v>5</v>
      </c>
    </row>
    <row r="35" spans="1:16" x14ac:dyDescent="0.25">
      <c r="A35" s="35">
        <v>560063</v>
      </c>
      <c r="B35" s="75" t="s">
        <v>69</v>
      </c>
      <c r="C35" s="37">
        <v>2072</v>
      </c>
      <c r="D35" s="37">
        <v>2863</v>
      </c>
      <c r="E35" s="37">
        <v>3068</v>
      </c>
      <c r="F35" s="37">
        <v>4977</v>
      </c>
      <c r="G35" s="50">
        <v>0.67500000000000004</v>
      </c>
      <c r="H35" s="50">
        <v>0.57499999999999996</v>
      </c>
      <c r="I35" s="38">
        <v>5</v>
      </c>
      <c r="J35" s="38">
        <v>5</v>
      </c>
      <c r="K35" s="38">
        <v>3.875</v>
      </c>
      <c r="L35" s="38">
        <v>1.125</v>
      </c>
      <c r="M35" s="39" t="s">
        <v>164</v>
      </c>
      <c r="N35" s="39" t="s">
        <v>164</v>
      </c>
      <c r="O35" s="40">
        <v>5</v>
      </c>
      <c r="P35" s="22"/>
    </row>
    <row r="36" spans="1:16" x14ac:dyDescent="0.25">
      <c r="A36" s="35">
        <v>560064</v>
      </c>
      <c r="B36" s="75" t="s">
        <v>71</v>
      </c>
      <c r="C36" s="37">
        <v>4331</v>
      </c>
      <c r="D36" s="37">
        <v>8501</v>
      </c>
      <c r="E36" s="37">
        <v>6490</v>
      </c>
      <c r="F36" s="37">
        <v>11965</v>
      </c>
      <c r="G36" s="50">
        <v>0.66700000000000004</v>
      </c>
      <c r="H36" s="50">
        <v>0.71</v>
      </c>
      <c r="I36" s="38">
        <v>5</v>
      </c>
      <c r="J36" s="38">
        <v>5</v>
      </c>
      <c r="K36" s="38">
        <v>3.89</v>
      </c>
      <c r="L36" s="38">
        <v>1.1100000000000001</v>
      </c>
      <c r="M36" s="39" t="s">
        <v>164</v>
      </c>
      <c r="N36" s="39" t="s">
        <v>164</v>
      </c>
      <c r="O36" s="40">
        <v>5</v>
      </c>
    </row>
    <row r="37" spans="1:16" x14ac:dyDescent="0.25">
      <c r="A37" s="35">
        <v>560065</v>
      </c>
      <c r="B37" s="75" t="s">
        <v>73</v>
      </c>
      <c r="C37" s="37">
        <v>1987</v>
      </c>
      <c r="D37" s="37">
        <v>2214</v>
      </c>
      <c r="E37" s="37">
        <v>2821</v>
      </c>
      <c r="F37" s="37">
        <v>3689</v>
      </c>
      <c r="G37" s="50">
        <v>0.70399999999999996</v>
      </c>
      <c r="H37" s="50">
        <v>0.6</v>
      </c>
      <c r="I37" s="38">
        <v>5</v>
      </c>
      <c r="J37" s="38">
        <v>5</v>
      </c>
      <c r="K37" s="38">
        <v>4.03</v>
      </c>
      <c r="L37" s="38">
        <v>0.97</v>
      </c>
      <c r="M37" s="39" t="s">
        <v>164</v>
      </c>
      <c r="N37" s="39" t="s">
        <v>164</v>
      </c>
      <c r="O37" s="40">
        <v>5</v>
      </c>
      <c r="P37" s="22"/>
    </row>
    <row r="38" spans="1:16" x14ac:dyDescent="0.25">
      <c r="A38" s="35">
        <v>560066</v>
      </c>
      <c r="B38" s="75" t="s">
        <v>75</v>
      </c>
      <c r="C38" s="37">
        <v>1039</v>
      </c>
      <c r="D38" s="37">
        <v>1619</v>
      </c>
      <c r="E38" s="37">
        <v>1942</v>
      </c>
      <c r="F38" s="37">
        <v>2469</v>
      </c>
      <c r="G38" s="50">
        <v>0.53500000000000003</v>
      </c>
      <c r="H38" s="50">
        <v>0.65600000000000003</v>
      </c>
      <c r="I38" s="38">
        <v>5</v>
      </c>
      <c r="J38" s="38">
        <v>5</v>
      </c>
      <c r="K38" s="38">
        <v>3.9950000000000001</v>
      </c>
      <c r="L38" s="38">
        <v>1.0049999999999999</v>
      </c>
      <c r="M38" s="39" t="s">
        <v>164</v>
      </c>
      <c r="N38" s="39" t="s">
        <v>164</v>
      </c>
      <c r="O38" s="40">
        <v>5</v>
      </c>
    </row>
    <row r="39" spans="1:16" x14ac:dyDescent="0.25">
      <c r="A39" s="35">
        <v>560067</v>
      </c>
      <c r="B39" s="75" t="s">
        <v>77</v>
      </c>
      <c r="C39" s="37">
        <v>3289</v>
      </c>
      <c r="D39" s="37">
        <v>6017</v>
      </c>
      <c r="E39" s="37">
        <v>4706</v>
      </c>
      <c r="F39" s="37">
        <v>9165</v>
      </c>
      <c r="G39" s="50">
        <v>0.69899999999999995</v>
      </c>
      <c r="H39" s="50">
        <v>0.65700000000000003</v>
      </c>
      <c r="I39" s="38">
        <v>5</v>
      </c>
      <c r="J39" s="38">
        <v>5</v>
      </c>
      <c r="K39" s="38">
        <v>3.82</v>
      </c>
      <c r="L39" s="38">
        <v>1.18</v>
      </c>
      <c r="M39" s="39" t="s">
        <v>164</v>
      </c>
      <c r="N39" s="39" t="s">
        <v>164</v>
      </c>
      <c r="O39" s="40">
        <v>5</v>
      </c>
      <c r="P39" s="22"/>
    </row>
    <row r="40" spans="1:16" x14ac:dyDescent="0.25">
      <c r="A40" s="35">
        <v>560068</v>
      </c>
      <c r="B40" s="75" t="s">
        <v>79</v>
      </c>
      <c r="C40" s="37">
        <v>3278</v>
      </c>
      <c r="D40" s="37">
        <v>6017</v>
      </c>
      <c r="E40" s="37">
        <v>5409</v>
      </c>
      <c r="F40" s="37">
        <v>10472</v>
      </c>
      <c r="G40" s="50">
        <v>0.60599999999999998</v>
      </c>
      <c r="H40" s="50">
        <v>0.57499999999999996</v>
      </c>
      <c r="I40" s="38">
        <v>5</v>
      </c>
      <c r="J40" s="38">
        <v>5</v>
      </c>
      <c r="K40" s="38">
        <v>3.8650000000000002</v>
      </c>
      <c r="L40" s="38">
        <v>1.135</v>
      </c>
      <c r="M40" s="39" t="s">
        <v>164</v>
      </c>
      <c r="N40" s="39" t="s">
        <v>164</v>
      </c>
      <c r="O40" s="40">
        <v>5</v>
      </c>
    </row>
    <row r="41" spans="1:16" x14ac:dyDescent="0.25">
      <c r="A41" s="35">
        <v>560069</v>
      </c>
      <c r="B41" s="75" t="s">
        <v>81</v>
      </c>
      <c r="C41" s="37">
        <v>2076</v>
      </c>
      <c r="D41" s="37">
        <v>4229</v>
      </c>
      <c r="E41" s="37">
        <v>3327</v>
      </c>
      <c r="F41" s="37">
        <v>6187</v>
      </c>
      <c r="G41" s="50">
        <v>0.624</v>
      </c>
      <c r="H41" s="50">
        <v>0.68400000000000005</v>
      </c>
      <c r="I41" s="38">
        <v>5</v>
      </c>
      <c r="J41" s="38">
        <v>5</v>
      </c>
      <c r="K41" s="38">
        <v>3.9</v>
      </c>
      <c r="L41" s="38">
        <v>1.1000000000000001</v>
      </c>
      <c r="M41" s="39" t="s">
        <v>164</v>
      </c>
      <c r="N41" s="39" t="s">
        <v>164</v>
      </c>
      <c r="O41" s="40">
        <v>5</v>
      </c>
      <c r="P41" s="22"/>
    </row>
    <row r="42" spans="1:16" x14ac:dyDescent="0.25">
      <c r="A42" s="35">
        <v>560070</v>
      </c>
      <c r="B42" s="75" t="s">
        <v>83</v>
      </c>
      <c r="C42" s="37">
        <v>10466</v>
      </c>
      <c r="D42" s="37">
        <v>19998</v>
      </c>
      <c r="E42" s="37">
        <v>12422</v>
      </c>
      <c r="F42" s="37">
        <v>29183</v>
      </c>
      <c r="G42" s="50">
        <v>0.84299999999999997</v>
      </c>
      <c r="H42" s="50">
        <v>0.68500000000000005</v>
      </c>
      <c r="I42" s="38">
        <v>5</v>
      </c>
      <c r="J42" s="38">
        <v>5</v>
      </c>
      <c r="K42" s="38">
        <v>3.77</v>
      </c>
      <c r="L42" s="38">
        <v>1.23</v>
      </c>
      <c r="M42" s="39" t="s">
        <v>164</v>
      </c>
      <c r="N42" s="39" t="s">
        <v>164</v>
      </c>
      <c r="O42" s="40">
        <v>5</v>
      </c>
    </row>
    <row r="43" spans="1:16" x14ac:dyDescent="0.25">
      <c r="A43" s="35">
        <v>560071</v>
      </c>
      <c r="B43" s="75" t="s">
        <v>85</v>
      </c>
      <c r="C43" s="37">
        <v>2659</v>
      </c>
      <c r="D43" s="37">
        <v>4870</v>
      </c>
      <c r="E43" s="37">
        <v>3808</v>
      </c>
      <c r="F43" s="37">
        <v>8301</v>
      </c>
      <c r="G43" s="50">
        <v>0.69799999999999995</v>
      </c>
      <c r="H43" s="50">
        <v>0.58699999999999997</v>
      </c>
      <c r="I43" s="38">
        <v>5</v>
      </c>
      <c r="J43" s="38">
        <v>5</v>
      </c>
      <c r="K43" s="38">
        <v>3.7549999999999999</v>
      </c>
      <c r="L43" s="38">
        <v>1.2450000000000001</v>
      </c>
      <c r="M43" s="39" t="s">
        <v>164</v>
      </c>
      <c r="N43" s="39" t="s">
        <v>164</v>
      </c>
      <c r="O43" s="40">
        <v>5</v>
      </c>
      <c r="P43" s="22"/>
    </row>
    <row r="44" spans="1:16" x14ac:dyDescent="0.25">
      <c r="A44" s="35">
        <v>560072</v>
      </c>
      <c r="B44" s="75" t="s">
        <v>87</v>
      </c>
      <c r="C44" s="37">
        <v>2768</v>
      </c>
      <c r="D44" s="37">
        <v>5008</v>
      </c>
      <c r="E44" s="37">
        <v>4177</v>
      </c>
      <c r="F44" s="37">
        <v>7130</v>
      </c>
      <c r="G44" s="50">
        <v>0.66300000000000003</v>
      </c>
      <c r="H44" s="50">
        <v>0.70199999999999996</v>
      </c>
      <c r="I44" s="38">
        <v>5</v>
      </c>
      <c r="J44" s="38">
        <v>5</v>
      </c>
      <c r="K44" s="38">
        <v>3.9449999999999998</v>
      </c>
      <c r="L44" s="38">
        <v>1.0549999999999999</v>
      </c>
      <c r="M44" s="39" t="s">
        <v>164</v>
      </c>
      <c r="N44" s="39" t="s">
        <v>164</v>
      </c>
      <c r="O44" s="40">
        <v>5</v>
      </c>
    </row>
    <row r="45" spans="1:16" x14ac:dyDescent="0.25">
      <c r="A45" s="35">
        <v>560073</v>
      </c>
      <c r="B45" s="75" t="s">
        <v>89</v>
      </c>
      <c r="C45" s="37">
        <v>2060</v>
      </c>
      <c r="D45" s="37">
        <v>2188</v>
      </c>
      <c r="E45" s="37">
        <v>2417</v>
      </c>
      <c r="F45" s="37">
        <v>3009</v>
      </c>
      <c r="G45" s="50">
        <v>0.85199999999999998</v>
      </c>
      <c r="H45" s="50">
        <v>0.72699999999999998</v>
      </c>
      <c r="I45" s="38">
        <v>5</v>
      </c>
      <c r="J45" s="38">
        <v>5</v>
      </c>
      <c r="K45" s="38">
        <v>4.17</v>
      </c>
      <c r="L45" s="38">
        <v>0.83</v>
      </c>
      <c r="M45" s="39" t="s">
        <v>164</v>
      </c>
      <c r="N45" s="39" t="s">
        <v>164</v>
      </c>
      <c r="O45" s="40">
        <v>5</v>
      </c>
      <c r="P45" s="22"/>
    </row>
    <row r="46" spans="1:16" x14ac:dyDescent="0.25">
      <c r="A46" s="35">
        <v>560074</v>
      </c>
      <c r="B46" s="75" t="s">
        <v>91</v>
      </c>
      <c r="C46" s="37">
        <v>2437</v>
      </c>
      <c r="D46" s="37">
        <v>4653</v>
      </c>
      <c r="E46" s="37">
        <v>3825</v>
      </c>
      <c r="F46" s="37">
        <v>7529</v>
      </c>
      <c r="G46" s="50">
        <v>0.63700000000000001</v>
      </c>
      <c r="H46" s="50">
        <v>0.61799999999999999</v>
      </c>
      <c r="I46" s="38">
        <v>5</v>
      </c>
      <c r="J46" s="38">
        <v>5</v>
      </c>
      <c r="K46" s="38">
        <v>3.7850000000000001</v>
      </c>
      <c r="L46" s="38">
        <v>1.2150000000000001</v>
      </c>
      <c r="M46" s="39" t="s">
        <v>164</v>
      </c>
      <c r="N46" s="39" t="s">
        <v>164</v>
      </c>
      <c r="O46" s="40">
        <v>5</v>
      </c>
    </row>
    <row r="47" spans="1:16" x14ac:dyDescent="0.25">
      <c r="A47" s="35">
        <v>560075</v>
      </c>
      <c r="B47" s="75" t="s">
        <v>93</v>
      </c>
      <c r="C47" s="37">
        <v>4455</v>
      </c>
      <c r="D47" s="37">
        <v>8586</v>
      </c>
      <c r="E47" s="37">
        <v>6431</v>
      </c>
      <c r="F47" s="37">
        <v>12551</v>
      </c>
      <c r="G47" s="50">
        <v>0.69299999999999995</v>
      </c>
      <c r="H47" s="50">
        <v>0.68400000000000005</v>
      </c>
      <c r="I47" s="38">
        <v>5</v>
      </c>
      <c r="J47" s="38">
        <v>5</v>
      </c>
      <c r="K47" s="38">
        <v>3.855</v>
      </c>
      <c r="L47" s="38">
        <v>1.145</v>
      </c>
      <c r="M47" s="39" t="s">
        <v>164</v>
      </c>
      <c r="N47" s="39" t="s">
        <v>164</v>
      </c>
      <c r="O47" s="40">
        <v>5</v>
      </c>
      <c r="P47" s="22"/>
    </row>
    <row r="48" spans="1:16" x14ac:dyDescent="0.25">
      <c r="A48" s="35">
        <v>560076</v>
      </c>
      <c r="B48" s="75" t="s">
        <v>95</v>
      </c>
      <c r="C48" s="37">
        <v>1276</v>
      </c>
      <c r="D48" s="37">
        <v>1485</v>
      </c>
      <c r="E48" s="37">
        <v>1927</v>
      </c>
      <c r="F48" s="37">
        <v>3026</v>
      </c>
      <c r="G48" s="50">
        <v>0.66200000000000003</v>
      </c>
      <c r="H48" s="50">
        <v>0.49099999999999999</v>
      </c>
      <c r="I48" s="38">
        <v>5</v>
      </c>
      <c r="J48" s="38">
        <v>5</v>
      </c>
      <c r="K48" s="38">
        <v>3.95</v>
      </c>
      <c r="L48" s="38">
        <v>1.05</v>
      </c>
      <c r="M48" s="39" t="s">
        <v>164</v>
      </c>
      <c r="N48" s="39" t="s">
        <v>164</v>
      </c>
      <c r="O48" s="40">
        <v>5</v>
      </c>
    </row>
    <row r="49" spans="1:16" x14ac:dyDescent="0.25">
      <c r="A49" s="35">
        <v>560077</v>
      </c>
      <c r="B49" s="75" t="s">
        <v>97</v>
      </c>
      <c r="C49" s="37">
        <v>1208</v>
      </c>
      <c r="D49" s="37">
        <v>1606</v>
      </c>
      <c r="E49" s="37">
        <v>2314</v>
      </c>
      <c r="F49" s="37">
        <v>2310</v>
      </c>
      <c r="G49" s="50">
        <v>0.52200000000000002</v>
      </c>
      <c r="H49" s="50">
        <v>0.69499999999999995</v>
      </c>
      <c r="I49" s="38">
        <v>5</v>
      </c>
      <c r="J49" s="38">
        <v>5</v>
      </c>
      <c r="K49" s="38">
        <v>4.1749999999999998</v>
      </c>
      <c r="L49" s="38">
        <v>0.82499999999999996</v>
      </c>
      <c r="M49" s="39" t="s">
        <v>164</v>
      </c>
      <c r="N49" s="39" t="s">
        <v>164</v>
      </c>
      <c r="O49" s="40">
        <v>5</v>
      </c>
      <c r="P49" s="22"/>
    </row>
    <row r="50" spans="1:16" x14ac:dyDescent="0.25">
      <c r="A50" s="35">
        <v>560078</v>
      </c>
      <c r="B50" s="75" t="s">
        <v>99</v>
      </c>
      <c r="C50" s="37">
        <v>4359</v>
      </c>
      <c r="D50" s="37">
        <v>9270</v>
      </c>
      <c r="E50" s="37">
        <v>7313</v>
      </c>
      <c r="F50" s="37">
        <v>15511</v>
      </c>
      <c r="G50" s="50">
        <v>0.59599999999999997</v>
      </c>
      <c r="H50" s="50">
        <v>0.59799999999999998</v>
      </c>
      <c r="I50" s="38">
        <v>5</v>
      </c>
      <c r="J50" s="38">
        <v>5</v>
      </c>
      <c r="K50" s="38">
        <v>3.7149999999999999</v>
      </c>
      <c r="L50" s="38">
        <v>1.2849999999999999</v>
      </c>
      <c r="M50" s="39" t="s">
        <v>164</v>
      </c>
      <c r="N50" s="39" t="s">
        <v>164</v>
      </c>
      <c r="O50" s="40">
        <v>5</v>
      </c>
    </row>
    <row r="51" spans="1:16" x14ac:dyDescent="0.25">
      <c r="A51" s="35">
        <v>560079</v>
      </c>
      <c r="B51" s="75" t="s">
        <v>101</v>
      </c>
      <c r="C51" s="37">
        <v>4839</v>
      </c>
      <c r="D51" s="37">
        <v>7359</v>
      </c>
      <c r="E51" s="37">
        <v>7047</v>
      </c>
      <c r="F51" s="37">
        <v>11890</v>
      </c>
      <c r="G51" s="50">
        <v>0.68700000000000006</v>
      </c>
      <c r="H51" s="50">
        <v>0.61899999999999999</v>
      </c>
      <c r="I51" s="38">
        <v>5</v>
      </c>
      <c r="J51" s="38">
        <v>5</v>
      </c>
      <c r="K51" s="38">
        <v>3.875</v>
      </c>
      <c r="L51" s="38">
        <v>1.125</v>
      </c>
      <c r="M51" s="39" t="s">
        <v>164</v>
      </c>
      <c r="N51" s="39" t="s">
        <v>164</v>
      </c>
      <c r="O51" s="40">
        <v>5</v>
      </c>
      <c r="P51" s="22"/>
    </row>
    <row r="52" spans="1:16" x14ac:dyDescent="0.25">
      <c r="A52" s="35">
        <v>560080</v>
      </c>
      <c r="B52" s="75" t="s">
        <v>103</v>
      </c>
      <c r="C52" s="37">
        <v>2526</v>
      </c>
      <c r="D52" s="37">
        <v>4749</v>
      </c>
      <c r="E52" s="37">
        <v>3686</v>
      </c>
      <c r="F52" s="37">
        <v>7546</v>
      </c>
      <c r="G52" s="50">
        <v>0.68500000000000005</v>
      </c>
      <c r="H52" s="50">
        <v>0.629</v>
      </c>
      <c r="I52" s="38">
        <v>5</v>
      </c>
      <c r="J52" s="38">
        <v>5</v>
      </c>
      <c r="K52" s="38">
        <v>3.85</v>
      </c>
      <c r="L52" s="38">
        <v>1.1499999999999999</v>
      </c>
      <c r="M52" s="39" t="s">
        <v>164</v>
      </c>
      <c r="N52" s="39" t="s">
        <v>164</v>
      </c>
      <c r="O52" s="40">
        <v>5</v>
      </c>
    </row>
    <row r="53" spans="1:16" x14ac:dyDescent="0.25">
      <c r="A53" s="35">
        <v>560081</v>
      </c>
      <c r="B53" s="75" t="s">
        <v>105</v>
      </c>
      <c r="C53" s="37">
        <v>2537</v>
      </c>
      <c r="D53" s="37">
        <v>5838</v>
      </c>
      <c r="E53" s="37">
        <v>4218</v>
      </c>
      <c r="F53" s="37">
        <v>9736</v>
      </c>
      <c r="G53" s="50">
        <v>0.60099999999999998</v>
      </c>
      <c r="H53" s="50">
        <v>0.6</v>
      </c>
      <c r="I53" s="38">
        <v>5</v>
      </c>
      <c r="J53" s="38">
        <v>5</v>
      </c>
      <c r="K53" s="38">
        <v>3.72</v>
      </c>
      <c r="L53" s="38">
        <v>1.28</v>
      </c>
      <c r="M53" s="39" t="s">
        <v>164</v>
      </c>
      <c r="N53" s="39" t="s">
        <v>164</v>
      </c>
      <c r="O53" s="40">
        <v>5</v>
      </c>
      <c r="P53" s="22"/>
    </row>
    <row r="54" spans="1:16" x14ac:dyDescent="0.25">
      <c r="A54" s="35">
        <v>560082</v>
      </c>
      <c r="B54" s="75" t="s">
        <v>107</v>
      </c>
      <c r="C54" s="37">
        <v>2153</v>
      </c>
      <c r="D54" s="37">
        <v>3336</v>
      </c>
      <c r="E54" s="37">
        <v>3300</v>
      </c>
      <c r="F54" s="37">
        <v>4874</v>
      </c>
      <c r="G54" s="50">
        <v>0.65200000000000002</v>
      </c>
      <c r="H54" s="50">
        <v>0.68400000000000005</v>
      </c>
      <c r="I54" s="38">
        <v>5</v>
      </c>
      <c r="J54" s="38">
        <v>5</v>
      </c>
      <c r="K54" s="38">
        <v>3.99</v>
      </c>
      <c r="L54" s="38">
        <v>1.01</v>
      </c>
      <c r="M54" s="39" t="s">
        <v>164</v>
      </c>
      <c r="N54" s="39" t="s">
        <v>164</v>
      </c>
      <c r="O54" s="40">
        <v>5</v>
      </c>
    </row>
    <row r="55" spans="1:16" x14ac:dyDescent="0.25">
      <c r="A55" s="35">
        <v>560083</v>
      </c>
      <c r="B55" s="75" t="s">
        <v>109</v>
      </c>
      <c r="C55" s="37">
        <v>1790</v>
      </c>
      <c r="D55" s="37">
        <v>2832</v>
      </c>
      <c r="E55" s="37">
        <v>2993</v>
      </c>
      <c r="F55" s="37">
        <v>4608</v>
      </c>
      <c r="G55" s="50">
        <v>0.59799999999999998</v>
      </c>
      <c r="H55" s="50">
        <v>0.61499999999999999</v>
      </c>
      <c r="I55" s="38">
        <v>5</v>
      </c>
      <c r="J55" s="38">
        <v>5</v>
      </c>
      <c r="K55" s="38">
        <v>4.04</v>
      </c>
      <c r="L55" s="38">
        <v>0.96</v>
      </c>
      <c r="M55" s="39" t="s">
        <v>164</v>
      </c>
      <c r="N55" s="39" t="s">
        <v>164</v>
      </c>
      <c r="O55" s="40">
        <v>5</v>
      </c>
      <c r="P55" s="22"/>
    </row>
    <row r="56" spans="1:16" x14ac:dyDescent="0.25">
      <c r="A56" s="35">
        <v>560084</v>
      </c>
      <c r="B56" s="75" t="s">
        <v>111</v>
      </c>
      <c r="C56" s="37">
        <v>1379</v>
      </c>
      <c r="D56" s="37">
        <v>3354</v>
      </c>
      <c r="E56" s="37">
        <v>4389</v>
      </c>
      <c r="F56" s="37">
        <v>6658</v>
      </c>
      <c r="G56" s="50">
        <v>0.314</v>
      </c>
      <c r="H56" s="50">
        <v>0.504</v>
      </c>
      <c r="I56" s="38">
        <v>2.9798</v>
      </c>
      <c r="J56" s="38">
        <v>5</v>
      </c>
      <c r="K56" s="38">
        <v>2.2557</v>
      </c>
      <c r="L56" s="38">
        <v>1.2150000000000001</v>
      </c>
      <c r="M56" s="39" t="s">
        <v>164</v>
      </c>
      <c r="N56" s="39" t="s">
        <v>164</v>
      </c>
      <c r="O56" s="40">
        <v>3.4706999999999999</v>
      </c>
    </row>
    <row r="57" spans="1:16" ht="30" x14ac:dyDescent="0.25">
      <c r="A57" s="35">
        <v>560085</v>
      </c>
      <c r="B57" s="75" t="s">
        <v>113</v>
      </c>
      <c r="C57" s="37">
        <v>1442</v>
      </c>
      <c r="D57" s="37">
        <v>36</v>
      </c>
      <c r="E57" s="37">
        <v>1852</v>
      </c>
      <c r="F57" s="37">
        <v>36</v>
      </c>
      <c r="G57" s="50">
        <v>0.77900000000000003</v>
      </c>
      <c r="H57" s="50">
        <v>1</v>
      </c>
      <c r="I57" s="38">
        <v>5</v>
      </c>
      <c r="J57" s="38">
        <v>5</v>
      </c>
      <c r="K57" s="38">
        <v>4.8150000000000004</v>
      </c>
      <c r="L57" s="38">
        <v>0.185</v>
      </c>
      <c r="M57" s="39" t="s">
        <v>164</v>
      </c>
      <c r="N57" s="39" t="s">
        <v>164</v>
      </c>
      <c r="O57" s="40">
        <v>5</v>
      </c>
      <c r="P57" s="22"/>
    </row>
    <row r="58" spans="1:16" ht="30" x14ac:dyDescent="0.25">
      <c r="A58" s="35">
        <v>560086</v>
      </c>
      <c r="B58" s="75" t="s">
        <v>115</v>
      </c>
      <c r="C58" s="37">
        <v>2540</v>
      </c>
      <c r="D58" s="37">
        <v>186</v>
      </c>
      <c r="E58" s="37">
        <v>3800</v>
      </c>
      <c r="F58" s="37">
        <v>338</v>
      </c>
      <c r="G58" s="50">
        <v>0.66800000000000004</v>
      </c>
      <c r="H58" s="50">
        <v>0.55000000000000004</v>
      </c>
      <c r="I58" s="38">
        <v>5</v>
      </c>
      <c r="J58" s="38">
        <v>5</v>
      </c>
      <c r="K58" s="38">
        <v>4.8499999999999996</v>
      </c>
      <c r="L58" s="38">
        <v>0.15</v>
      </c>
      <c r="M58" s="39" t="s">
        <v>164</v>
      </c>
      <c r="N58" s="39" t="s">
        <v>164</v>
      </c>
      <c r="O58" s="40">
        <v>5</v>
      </c>
    </row>
    <row r="59" spans="1:16" x14ac:dyDescent="0.25">
      <c r="A59" s="35">
        <v>560087</v>
      </c>
      <c r="B59" s="75" t="s">
        <v>117</v>
      </c>
      <c r="C59" s="37">
        <v>2162</v>
      </c>
      <c r="D59" s="37">
        <v>0</v>
      </c>
      <c r="E59" s="37">
        <v>5251</v>
      </c>
      <c r="F59" s="37">
        <v>0</v>
      </c>
      <c r="G59" s="50">
        <v>0.41199999999999998</v>
      </c>
      <c r="H59" s="50">
        <v>0</v>
      </c>
      <c r="I59" s="38">
        <v>4.0339999999999998</v>
      </c>
      <c r="J59" s="38">
        <v>0</v>
      </c>
      <c r="K59" s="38">
        <v>4.0339999999999998</v>
      </c>
      <c r="L59" s="38">
        <v>0</v>
      </c>
      <c r="M59" s="39" t="s">
        <v>164</v>
      </c>
      <c r="N59" s="39" t="s">
        <v>164</v>
      </c>
      <c r="O59" s="40">
        <v>4.0339999999999998</v>
      </c>
      <c r="P59" s="22"/>
    </row>
    <row r="60" spans="1:16" ht="30" x14ac:dyDescent="0.25">
      <c r="A60" s="35">
        <v>560088</v>
      </c>
      <c r="B60" s="75" t="s">
        <v>119</v>
      </c>
      <c r="C60" s="37">
        <v>709</v>
      </c>
      <c r="D60" s="37">
        <v>0</v>
      </c>
      <c r="E60" s="37">
        <v>1224</v>
      </c>
      <c r="F60" s="37">
        <v>0</v>
      </c>
      <c r="G60" s="50">
        <v>0.57899999999999996</v>
      </c>
      <c r="H60" s="50">
        <v>0</v>
      </c>
      <c r="I60" s="38">
        <v>5</v>
      </c>
      <c r="J60" s="38">
        <v>0</v>
      </c>
      <c r="K60" s="38">
        <v>5</v>
      </c>
      <c r="L60" s="38">
        <v>0</v>
      </c>
      <c r="M60" s="39" t="s">
        <v>164</v>
      </c>
      <c r="N60" s="39" t="s">
        <v>164</v>
      </c>
      <c r="O60" s="40">
        <v>5</v>
      </c>
    </row>
    <row r="61" spans="1:16" ht="30" x14ac:dyDescent="0.25">
      <c r="A61" s="35">
        <v>560089</v>
      </c>
      <c r="B61" s="75" t="s">
        <v>121</v>
      </c>
      <c r="C61" s="37">
        <v>640</v>
      </c>
      <c r="D61" s="37">
        <v>0</v>
      </c>
      <c r="E61" s="37">
        <v>832</v>
      </c>
      <c r="F61" s="37">
        <v>0</v>
      </c>
      <c r="G61" s="50">
        <v>0.76900000000000002</v>
      </c>
      <c r="H61" s="50">
        <v>0</v>
      </c>
      <c r="I61" s="38">
        <v>5</v>
      </c>
      <c r="J61" s="38">
        <v>0</v>
      </c>
      <c r="K61" s="38">
        <v>5</v>
      </c>
      <c r="L61" s="38">
        <v>0</v>
      </c>
      <c r="M61" s="39" t="s">
        <v>164</v>
      </c>
      <c r="N61" s="39" t="s">
        <v>164</v>
      </c>
      <c r="O61" s="40">
        <v>5</v>
      </c>
      <c r="P61" s="22"/>
    </row>
    <row r="62" spans="1:16" ht="30" x14ac:dyDescent="0.25">
      <c r="A62" s="35">
        <v>560096</v>
      </c>
      <c r="B62" s="75" t="s">
        <v>123</v>
      </c>
      <c r="C62" s="37">
        <v>4</v>
      </c>
      <c r="D62" s="37">
        <v>0</v>
      </c>
      <c r="E62" s="37">
        <v>107</v>
      </c>
      <c r="F62" s="37">
        <v>0</v>
      </c>
      <c r="G62" s="50">
        <v>3.6999999999999998E-2</v>
      </c>
      <c r="H62" s="50">
        <v>0</v>
      </c>
      <c r="I62" s="38">
        <v>0</v>
      </c>
      <c r="J62" s="38">
        <v>0</v>
      </c>
      <c r="K62" s="38">
        <v>0</v>
      </c>
      <c r="L62" s="38">
        <v>0</v>
      </c>
      <c r="M62" s="39" t="s">
        <v>164</v>
      </c>
      <c r="N62" s="39" t="s">
        <v>164</v>
      </c>
      <c r="O62" s="40">
        <v>0</v>
      </c>
    </row>
    <row r="63" spans="1:16" x14ac:dyDescent="0.25">
      <c r="A63" s="35">
        <v>560098</v>
      </c>
      <c r="B63" s="75" t="s">
        <v>125</v>
      </c>
      <c r="C63" s="37">
        <v>352</v>
      </c>
      <c r="D63" s="37">
        <v>0</v>
      </c>
      <c r="E63" s="37">
        <v>1407</v>
      </c>
      <c r="F63" s="37">
        <v>0</v>
      </c>
      <c r="G63" s="50">
        <v>0.25</v>
      </c>
      <c r="H63" s="50">
        <v>0</v>
      </c>
      <c r="I63" s="38">
        <v>2.2913000000000001</v>
      </c>
      <c r="J63" s="38">
        <v>0</v>
      </c>
      <c r="K63" s="38">
        <v>2.2913000000000001</v>
      </c>
      <c r="L63" s="38">
        <v>0</v>
      </c>
      <c r="M63" s="39" t="s">
        <v>164</v>
      </c>
      <c r="N63" s="39" t="s">
        <v>164</v>
      </c>
      <c r="O63" s="40">
        <v>2.2913000000000001</v>
      </c>
      <c r="P63" s="22"/>
    </row>
    <row r="64" spans="1:16" ht="30" x14ac:dyDescent="0.25">
      <c r="A64" s="35">
        <v>560099</v>
      </c>
      <c r="B64" s="75" t="s">
        <v>127</v>
      </c>
      <c r="C64" s="37">
        <v>0</v>
      </c>
      <c r="D64" s="37">
        <v>3</v>
      </c>
      <c r="E64" s="37">
        <v>485</v>
      </c>
      <c r="F64" s="37">
        <v>116</v>
      </c>
      <c r="G64" s="50">
        <v>0</v>
      </c>
      <c r="H64" s="50">
        <v>2.5999999999999999E-2</v>
      </c>
      <c r="I64" s="38">
        <v>0</v>
      </c>
      <c r="J64" s="38">
        <v>0</v>
      </c>
      <c r="K64" s="38">
        <v>0</v>
      </c>
      <c r="L64" s="38">
        <v>0</v>
      </c>
      <c r="M64" s="39" t="s">
        <v>164</v>
      </c>
      <c r="N64" s="39" t="s">
        <v>164</v>
      </c>
      <c r="O64" s="40">
        <v>0</v>
      </c>
    </row>
    <row r="65" spans="1:16" x14ac:dyDescent="0.25">
      <c r="A65" s="35">
        <v>560205</v>
      </c>
      <c r="B65" s="75" t="s">
        <v>129</v>
      </c>
      <c r="C65" s="37">
        <v>1</v>
      </c>
      <c r="D65" s="37">
        <v>2</v>
      </c>
      <c r="E65" s="37">
        <v>2</v>
      </c>
      <c r="F65" s="37">
        <v>28</v>
      </c>
      <c r="G65" s="50">
        <v>0.5</v>
      </c>
      <c r="H65" s="50">
        <v>7.0999999999999994E-2</v>
      </c>
      <c r="I65" s="38">
        <v>4.9805999999999999</v>
      </c>
      <c r="J65" s="38">
        <v>0.52939999999999998</v>
      </c>
      <c r="K65" s="38">
        <v>2.1665999999999999</v>
      </c>
      <c r="L65" s="38">
        <v>0.29909999999999998</v>
      </c>
      <c r="M65" s="39" t="s">
        <v>164</v>
      </c>
      <c r="N65" s="39" t="s">
        <v>164</v>
      </c>
      <c r="O65" s="40">
        <v>2.4657</v>
      </c>
      <c r="P65" s="22"/>
    </row>
    <row r="66" spans="1:16" ht="45" x14ac:dyDescent="0.25">
      <c r="A66" s="35">
        <v>560206</v>
      </c>
      <c r="B66" s="75" t="s">
        <v>131</v>
      </c>
      <c r="C66" s="37">
        <v>9103</v>
      </c>
      <c r="D66" s="37">
        <v>2</v>
      </c>
      <c r="E66" s="37">
        <v>15929</v>
      </c>
      <c r="F66" s="37">
        <v>31</v>
      </c>
      <c r="G66" s="50">
        <v>0.57099999999999995</v>
      </c>
      <c r="H66" s="50">
        <v>6.5000000000000002E-2</v>
      </c>
      <c r="I66" s="38">
        <v>5</v>
      </c>
      <c r="J66" s="38">
        <v>0.45879999999999999</v>
      </c>
      <c r="K66" s="38">
        <v>5</v>
      </c>
      <c r="L66" s="38">
        <v>0</v>
      </c>
      <c r="M66" s="39" t="s">
        <v>164</v>
      </c>
      <c r="N66" s="39" t="s">
        <v>164</v>
      </c>
      <c r="O66" s="40">
        <v>5</v>
      </c>
    </row>
    <row r="67" spans="1:16" ht="45" x14ac:dyDescent="0.25">
      <c r="A67" s="35">
        <v>560214</v>
      </c>
      <c r="B67" s="75" t="s">
        <v>133</v>
      </c>
      <c r="C67" s="37">
        <v>11195</v>
      </c>
      <c r="D67" s="37">
        <v>24380</v>
      </c>
      <c r="E67" s="37">
        <v>17546</v>
      </c>
      <c r="F67" s="37">
        <v>35344</v>
      </c>
      <c r="G67" s="50">
        <v>0.63800000000000001</v>
      </c>
      <c r="H67" s="50">
        <v>0.69</v>
      </c>
      <c r="I67" s="38">
        <v>5</v>
      </c>
      <c r="J67" s="38">
        <v>5</v>
      </c>
      <c r="K67" s="38">
        <v>3.78</v>
      </c>
      <c r="L67" s="38">
        <v>1.22</v>
      </c>
      <c r="M67" s="39" t="s">
        <v>164</v>
      </c>
      <c r="N67" s="39" t="s">
        <v>164</v>
      </c>
      <c r="O67" s="40">
        <v>5</v>
      </c>
    </row>
    <row r="68" spans="1:16" x14ac:dyDescent="0.25">
      <c r="A68" s="42"/>
      <c r="B68" s="76" t="s">
        <v>165</v>
      </c>
      <c r="C68" s="37">
        <f>SUM(C7:C67)</f>
        <v>208925</v>
      </c>
      <c r="D68" s="37">
        <f>SUM(D7:D67)</f>
        <v>395451</v>
      </c>
      <c r="E68" s="37">
        <f>SUM(E7:E67)</f>
        <v>319177</v>
      </c>
      <c r="F68" s="37">
        <f>SUM(F7:F67)</f>
        <v>589447</v>
      </c>
      <c r="G68" s="50">
        <v>0.65459999999999996</v>
      </c>
      <c r="H68" s="51">
        <v>0.67090000000000005</v>
      </c>
      <c r="I68" s="32"/>
      <c r="J68" s="38"/>
      <c r="K68" s="44"/>
      <c r="L68" s="44"/>
      <c r="M68" s="45"/>
      <c r="N68" s="45"/>
      <c r="O68" s="46"/>
    </row>
  </sheetData>
  <mergeCells count="12">
    <mergeCell ref="K4:L4"/>
    <mergeCell ref="M4:N4"/>
    <mergeCell ref="I1:J1"/>
    <mergeCell ref="A2:J2"/>
    <mergeCell ref="A3:H3"/>
    <mergeCell ref="A4:A5"/>
    <mergeCell ref="B4:B5"/>
    <mergeCell ref="C4:D4"/>
    <mergeCell ref="E4:F4"/>
    <mergeCell ref="G4:H4"/>
    <mergeCell ref="I4:J4"/>
    <mergeCell ref="L1:O1"/>
  </mergeCells>
  <pageMargins left="0.7" right="0.7" top="0.75" bottom="0.75" header="0.3" footer="0.3"/>
  <pageSetup paperSize="9" scale="6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20" zoomScaleNormal="100" zoomScaleSheetLayoutView="120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8.5703125" style="18" customWidth="1"/>
    <col min="2" max="2" width="30.28515625" style="74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25" customWidth="1"/>
    <col min="8" max="8" width="10.5703125" style="21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12.140625" style="23" customWidth="1"/>
    <col min="14" max="14" width="9.140625" style="23"/>
    <col min="15" max="15" width="13.140625" customWidth="1"/>
    <col min="16" max="16" width="11.7109375" bestFit="1" customWidth="1"/>
  </cols>
  <sheetData>
    <row r="1" spans="1:16" ht="39" customHeight="1" x14ac:dyDescent="0.25">
      <c r="F1" s="20"/>
      <c r="G1" s="20"/>
      <c r="I1" s="461"/>
      <c r="J1" s="461"/>
      <c r="L1" s="406" t="s">
        <v>248</v>
      </c>
      <c r="M1" s="406"/>
      <c r="N1" s="406"/>
      <c r="O1" s="406"/>
    </row>
    <row r="2" spans="1:16" ht="36.75" customHeight="1" x14ac:dyDescent="0.25">
      <c r="A2" s="435" t="s">
        <v>166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</row>
    <row r="3" spans="1:16" s="19" customFormat="1" ht="39" customHeight="1" x14ac:dyDescent="0.2">
      <c r="A3" s="443" t="s">
        <v>167</v>
      </c>
      <c r="B3" s="443"/>
      <c r="C3" s="443"/>
      <c r="D3" s="443"/>
      <c r="E3" s="443"/>
      <c r="F3" s="443"/>
      <c r="G3" s="443"/>
      <c r="H3" s="443"/>
      <c r="I3" s="24"/>
      <c r="J3" s="24"/>
      <c r="K3" s="20"/>
      <c r="L3" s="25"/>
      <c r="M3" s="26"/>
      <c r="N3" s="27"/>
    </row>
    <row r="4" spans="1:16" ht="38.25" x14ac:dyDescent="0.25">
      <c r="A4" s="462" t="s">
        <v>1</v>
      </c>
      <c r="B4" s="478" t="s">
        <v>153</v>
      </c>
      <c r="C4" s="464" t="s">
        <v>168</v>
      </c>
      <c r="D4" s="465"/>
      <c r="E4" s="464" t="s">
        <v>169</v>
      </c>
      <c r="F4" s="465"/>
      <c r="G4" s="479" t="s">
        <v>170</v>
      </c>
      <c r="H4" s="480"/>
      <c r="I4" s="470" t="s">
        <v>171</v>
      </c>
      <c r="J4" s="471"/>
      <c r="K4" s="476" t="s">
        <v>158</v>
      </c>
      <c r="L4" s="477"/>
      <c r="M4" s="459" t="s">
        <v>159</v>
      </c>
      <c r="N4" s="460"/>
      <c r="O4" s="28" t="s">
        <v>160</v>
      </c>
    </row>
    <row r="5" spans="1:16" ht="26.25" x14ac:dyDescent="0.25">
      <c r="A5" s="462"/>
      <c r="B5" s="478"/>
      <c r="C5" s="29" t="s">
        <v>161</v>
      </c>
      <c r="D5" s="30" t="s">
        <v>162</v>
      </c>
      <c r="E5" s="29" t="s">
        <v>161</v>
      </c>
      <c r="F5" s="30" t="s">
        <v>162</v>
      </c>
      <c r="G5" s="31" t="s">
        <v>161</v>
      </c>
      <c r="H5" s="32" t="s">
        <v>162</v>
      </c>
      <c r="I5" s="31" t="s">
        <v>161</v>
      </c>
      <c r="J5" s="32" t="s">
        <v>162</v>
      </c>
      <c r="K5" s="31" t="s">
        <v>161</v>
      </c>
      <c r="L5" s="32" t="s">
        <v>162</v>
      </c>
      <c r="M5" s="33" t="s">
        <v>161</v>
      </c>
      <c r="N5" s="34" t="s">
        <v>162</v>
      </c>
      <c r="O5" s="29" t="s">
        <v>163</v>
      </c>
    </row>
    <row r="6" spans="1:16" x14ac:dyDescent="0.25">
      <c r="A6" s="35"/>
      <c r="B6" s="36"/>
      <c r="C6" s="37"/>
      <c r="D6" s="37"/>
      <c r="E6" s="37"/>
      <c r="F6" s="37"/>
      <c r="G6" s="38"/>
      <c r="H6" s="38"/>
      <c r="I6" s="38"/>
      <c r="J6" s="38"/>
      <c r="K6" s="38"/>
      <c r="L6" s="38"/>
      <c r="M6" s="39"/>
      <c r="N6" s="39"/>
      <c r="O6" s="40"/>
    </row>
    <row r="7" spans="1:16" x14ac:dyDescent="0.25">
      <c r="A7" s="35">
        <v>560002</v>
      </c>
      <c r="B7" s="75" t="s">
        <v>13</v>
      </c>
      <c r="C7" s="37">
        <v>15032</v>
      </c>
      <c r="D7" s="37">
        <v>0</v>
      </c>
      <c r="E7" s="37">
        <v>64357</v>
      </c>
      <c r="F7" s="37">
        <v>0</v>
      </c>
      <c r="G7" s="38">
        <v>0.23400000000000001</v>
      </c>
      <c r="H7" s="38">
        <v>0</v>
      </c>
      <c r="I7" s="38">
        <v>3.7589000000000001</v>
      </c>
      <c r="J7" s="38">
        <v>0</v>
      </c>
      <c r="K7" s="38">
        <v>3.7589000000000001</v>
      </c>
      <c r="L7" s="38">
        <v>0</v>
      </c>
      <c r="M7" s="39" t="s">
        <v>164</v>
      </c>
      <c r="N7" s="39" t="s">
        <v>164</v>
      </c>
      <c r="O7" s="40">
        <v>3.7589000000000001</v>
      </c>
      <c r="P7" s="22"/>
    </row>
    <row r="8" spans="1:16" ht="30" x14ac:dyDescent="0.25">
      <c r="A8" s="35">
        <v>560014</v>
      </c>
      <c r="B8" s="75" t="s">
        <v>15</v>
      </c>
      <c r="C8" s="37">
        <v>7940</v>
      </c>
      <c r="D8" s="37">
        <v>92</v>
      </c>
      <c r="E8" s="37">
        <v>21655</v>
      </c>
      <c r="F8" s="37">
        <v>181</v>
      </c>
      <c r="G8" s="38">
        <v>0.36699999999999999</v>
      </c>
      <c r="H8" s="38">
        <v>0.50800000000000001</v>
      </c>
      <c r="I8" s="38">
        <v>5</v>
      </c>
      <c r="J8" s="38">
        <v>5</v>
      </c>
      <c r="K8" s="38">
        <v>4.8449999999999998</v>
      </c>
      <c r="L8" s="38">
        <v>0.155</v>
      </c>
      <c r="M8" s="39" t="s">
        <v>164</v>
      </c>
      <c r="N8" s="39" t="s">
        <v>164</v>
      </c>
      <c r="O8" s="40">
        <v>5</v>
      </c>
    </row>
    <row r="9" spans="1:16" x14ac:dyDescent="0.25">
      <c r="A9" s="35">
        <v>560017</v>
      </c>
      <c r="B9" s="75" t="s">
        <v>17</v>
      </c>
      <c r="C9" s="37">
        <v>90000</v>
      </c>
      <c r="D9" s="37">
        <v>0</v>
      </c>
      <c r="E9" s="37">
        <v>260037</v>
      </c>
      <c r="F9" s="37">
        <v>1</v>
      </c>
      <c r="G9" s="38">
        <v>0.34599999999999997</v>
      </c>
      <c r="H9" s="38">
        <v>0</v>
      </c>
      <c r="I9" s="38">
        <v>5</v>
      </c>
      <c r="J9" s="38">
        <v>0</v>
      </c>
      <c r="K9" s="38">
        <v>5</v>
      </c>
      <c r="L9" s="38">
        <v>0</v>
      </c>
      <c r="M9" s="41">
        <v>1</v>
      </c>
      <c r="N9" s="39" t="s">
        <v>164</v>
      </c>
      <c r="O9" s="40">
        <v>0</v>
      </c>
      <c r="P9" s="22"/>
    </row>
    <row r="10" spans="1:16" x14ac:dyDescent="0.25">
      <c r="A10" s="35">
        <v>560019</v>
      </c>
      <c r="B10" s="75" t="s">
        <v>19</v>
      </c>
      <c r="C10" s="37">
        <v>113786</v>
      </c>
      <c r="D10" s="37">
        <v>20502</v>
      </c>
      <c r="E10" s="37">
        <v>297108</v>
      </c>
      <c r="F10" s="37">
        <v>33589</v>
      </c>
      <c r="G10" s="38">
        <v>0.38300000000000001</v>
      </c>
      <c r="H10" s="38">
        <v>0.61</v>
      </c>
      <c r="I10" s="38">
        <v>5</v>
      </c>
      <c r="J10" s="38">
        <v>5</v>
      </c>
      <c r="K10" s="38">
        <v>4.8150000000000004</v>
      </c>
      <c r="L10" s="38">
        <v>0.185</v>
      </c>
      <c r="M10" s="39" t="s">
        <v>164</v>
      </c>
      <c r="N10" s="39" t="s">
        <v>164</v>
      </c>
      <c r="O10" s="40">
        <v>5</v>
      </c>
    </row>
    <row r="11" spans="1:16" x14ac:dyDescent="0.25">
      <c r="A11" s="35">
        <v>560021</v>
      </c>
      <c r="B11" s="75" t="s">
        <v>21</v>
      </c>
      <c r="C11" s="37">
        <v>77175</v>
      </c>
      <c r="D11" s="37">
        <v>216423</v>
      </c>
      <c r="E11" s="37">
        <v>183791</v>
      </c>
      <c r="F11" s="37">
        <v>368713</v>
      </c>
      <c r="G11" s="38">
        <v>0.42</v>
      </c>
      <c r="H11" s="38">
        <v>0.58699999999999997</v>
      </c>
      <c r="I11" s="38">
        <v>5</v>
      </c>
      <c r="J11" s="38">
        <v>5</v>
      </c>
      <c r="K11" s="38">
        <v>2.9350000000000001</v>
      </c>
      <c r="L11" s="38">
        <v>2.0649999999999999</v>
      </c>
      <c r="M11" s="39" t="s">
        <v>164</v>
      </c>
      <c r="N11" s="39" t="s">
        <v>164</v>
      </c>
      <c r="O11" s="40">
        <v>5</v>
      </c>
      <c r="P11" s="22"/>
    </row>
    <row r="12" spans="1:16" x14ac:dyDescent="0.25">
      <c r="A12" s="35">
        <v>560022</v>
      </c>
      <c r="B12" s="75" t="s">
        <v>23</v>
      </c>
      <c r="C12" s="37">
        <v>46105</v>
      </c>
      <c r="D12" s="37">
        <v>100111</v>
      </c>
      <c r="E12" s="37">
        <v>183323</v>
      </c>
      <c r="F12" s="37">
        <v>173698</v>
      </c>
      <c r="G12" s="38">
        <v>0.251</v>
      </c>
      <c r="H12" s="38">
        <v>0.57599999999999996</v>
      </c>
      <c r="I12" s="38">
        <v>4.3616999999999999</v>
      </c>
      <c r="J12" s="38">
        <v>5</v>
      </c>
      <c r="K12" s="38">
        <v>3.2277</v>
      </c>
      <c r="L12" s="38">
        <v>1.3</v>
      </c>
      <c r="M12" s="39" t="s">
        <v>164</v>
      </c>
      <c r="N12" s="39" t="s">
        <v>164</v>
      </c>
      <c r="O12" s="40">
        <v>4.5277000000000003</v>
      </c>
    </row>
    <row r="13" spans="1:16" x14ac:dyDescent="0.25">
      <c r="A13" s="35">
        <v>560024</v>
      </c>
      <c r="B13" s="75" t="s">
        <v>25</v>
      </c>
      <c r="C13" s="37">
        <v>1132</v>
      </c>
      <c r="D13" s="37">
        <v>218012</v>
      </c>
      <c r="E13" s="37">
        <v>4860</v>
      </c>
      <c r="F13" s="37">
        <v>461405</v>
      </c>
      <c r="G13" s="38">
        <v>0.23300000000000001</v>
      </c>
      <c r="H13" s="38">
        <v>0.47199999999999998</v>
      </c>
      <c r="I13" s="38">
        <v>3.7233999999999998</v>
      </c>
      <c r="J13" s="38">
        <v>5</v>
      </c>
      <c r="K13" s="38">
        <v>0.1489</v>
      </c>
      <c r="L13" s="38">
        <v>4.8</v>
      </c>
      <c r="M13" s="39" t="s">
        <v>164</v>
      </c>
      <c r="N13" s="39" t="s">
        <v>164</v>
      </c>
      <c r="O13" s="40">
        <v>4.9489000000000001</v>
      </c>
      <c r="P13" s="22"/>
    </row>
    <row r="14" spans="1:16" ht="30" x14ac:dyDescent="0.25">
      <c r="A14" s="35">
        <v>560026</v>
      </c>
      <c r="B14" s="75" t="s">
        <v>27</v>
      </c>
      <c r="C14" s="37">
        <v>99570</v>
      </c>
      <c r="D14" s="37">
        <v>104371</v>
      </c>
      <c r="E14" s="37">
        <v>297348</v>
      </c>
      <c r="F14" s="37">
        <v>162864</v>
      </c>
      <c r="G14" s="38">
        <v>0.33500000000000002</v>
      </c>
      <c r="H14" s="38">
        <v>0.64100000000000001</v>
      </c>
      <c r="I14" s="38">
        <v>5</v>
      </c>
      <c r="J14" s="38">
        <v>5</v>
      </c>
      <c r="K14" s="38">
        <v>4.16</v>
      </c>
      <c r="L14" s="38">
        <v>0.84</v>
      </c>
      <c r="M14" s="39" t="s">
        <v>164</v>
      </c>
      <c r="N14" s="39" t="s">
        <v>164</v>
      </c>
      <c r="O14" s="40">
        <v>5</v>
      </c>
    </row>
    <row r="15" spans="1:16" x14ac:dyDescent="0.25">
      <c r="A15" s="35">
        <v>560032</v>
      </c>
      <c r="B15" s="75" t="s">
        <v>29</v>
      </c>
      <c r="C15" s="37">
        <v>12892</v>
      </c>
      <c r="D15" s="37">
        <v>0</v>
      </c>
      <c r="E15" s="37">
        <v>46381</v>
      </c>
      <c r="F15" s="37">
        <v>0</v>
      </c>
      <c r="G15" s="38">
        <v>0.27800000000000002</v>
      </c>
      <c r="H15" s="38">
        <v>0</v>
      </c>
      <c r="I15" s="38">
        <v>5</v>
      </c>
      <c r="J15" s="38">
        <v>0</v>
      </c>
      <c r="K15" s="38">
        <v>5</v>
      </c>
      <c r="L15" s="38">
        <v>0</v>
      </c>
      <c r="M15" s="39" t="s">
        <v>164</v>
      </c>
      <c r="N15" s="39" t="s">
        <v>164</v>
      </c>
      <c r="O15" s="40">
        <v>5</v>
      </c>
      <c r="P15" s="22"/>
    </row>
    <row r="16" spans="1:16" x14ac:dyDescent="0.25">
      <c r="A16" s="35">
        <v>560033</v>
      </c>
      <c r="B16" s="75" t="s">
        <v>31</v>
      </c>
      <c r="C16" s="37">
        <v>47183</v>
      </c>
      <c r="D16" s="37">
        <v>0</v>
      </c>
      <c r="E16" s="37">
        <v>125775</v>
      </c>
      <c r="F16" s="37">
        <v>0</v>
      </c>
      <c r="G16" s="38">
        <v>0.375</v>
      </c>
      <c r="H16" s="38">
        <v>0</v>
      </c>
      <c r="I16" s="38">
        <v>5</v>
      </c>
      <c r="J16" s="38">
        <v>0</v>
      </c>
      <c r="K16" s="38">
        <v>5</v>
      </c>
      <c r="L16" s="38">
        <v>0</v>
      </c>
      <c r="M16" s="39" t="s">
        <v>164</v>
      </c>
      <c r="N16" s="39" t="s">
        <v>164</v>
      </c>
      <c r="O16" s="40">
        <v>5</v>
      </c>
    </row>
    <row r="17" spans="1:16" x14ac:dyDescent="0.25">
      <c r="A17" s="35">
        <v>560034</v>
      </c>
      <c r="B17" s="75" t="s">
        <v>33</v>
      </c>
      <c r="C17" s="37">
        <v>54250</v>
      </c>
      <c r="D17" s="37">
        <v>4</v>
      </c>
      <c r="E17" s="37">
        <v>116023</v>
      </c>
      <c r="F17" s="37">
        <v>6</v>
      </c>
      <c r="G17" s="38">
        <v>0.46800000000000003</v>
      </c>
      <c r="H17" s="38">
        <v>0.66700000000000004</v>
      </c>
      <c r="I17" s="38">
        <v>5</v>
      </c>
      <c r="J17" s="38">
        <v>5</v>
      </c>
      <c r="K17" s="38">
        <v>5</v>
      </c>
      <c r="L17" s="38">
        <v>0</v>
      </c>
      <c r="M17" s="39" t="s">
        <v>164</v>
      </c>
      <c r="N17" s="39" t="s">
        <v>164</v>
      </c>
      <c r="O17" s="40">
        <v>5</v>
      </c>
      <c r="P17" s="22"/>
    </row>
    <row r="18" spans="1:16" x14ac:dyDescent="0.25">
      <c r="A18" s="35">
        <v>560035</v>
      </c>
      <c r="B18" s="75" t="s">
        <v>35</v>
      </c>
      <c r="C18" s="37">
        <v>702</v>
      </c>
      <c r="D18" s="37">
        <v>124746</v>
      </c>
      <c r="E18" s="37">
        <v>1661</v>
      </c>
      <c r="F18" s="37">
        <v>255978</v>
      </c>
      <c r="G18" s="38">
        <v>0.42299999999999999</v>
      </c>
      <c r="H18" s="38">
        <v>0.48699999999999999</v>
      </c>
      <c r="I18" s="38">
        <v>5</v>
      </c>
      <c r="J18" s="38">
        <v>5</v>
      </c>
      <c r="K18" s="38">
        <v>0.26</v>
      </c>
      <c r="L18" s="38">
        <v>4.74</v>
      </c>
      <c r="M18" s="39" t="s">
        <v>164</v>
      </c>
      <c r="N18" s="39" t="s">
        <v>164</v>
      </c>
      <c r="O18" s="40">
        <v>5</v>
      </c>
    </row>
    <row r="19" spans="1:16" x14ac:dyDescent="0.25">
      <c r="A19" s="35">
        <v>560036</v>
      </c>
      <c r="B19" s="75" t="s">
        <v>37</v>
      </c>
      <c r="C19" s="37">
        <v>31457</v>
      </c>
      <c r="D19" s="37">
        <v>36666</v>
      </c>
      <c r="E19" s="37">
        <v>94969</v>
      </c>
      <c r="F19" s="37">
        <v>68077</v>
      </c>
      <c r="G19" s="38">
        <v>0.33100000000000002</v>
      </c>
      <c r="H19" s="38">
        <v>0.53900000000000003</v>
      </c>
      <c r="I19" s="38">
        <v>5</v>
      </c>
      <c r="J19" s="38">
        <v>5</v>
      </c>
      <c r="K19" s="38">
        <v>4.07</v>
      </c>
      <c r="L19" s="38">
        <v>0.93</v>
      </c>
      <c r="M19" s="39" t="s">
        <v>164</v>
      </c>
      <c r="N19" s="39" t="s">
        <v>164</v>
      </c>
      <c r="O19" s="40">
        <v>5</v>
      </c>
      <c r="P19" s="22"/>
    </row>
    <row r="20" spans="1:16" x14ac:dyDescent="0.25">
      <c r="A20" s="35">
        <v>560041</v>
      </c>
      <c r="B20" s="75" t="s">
        <v>39</v>
      </c>
      <c r="C20" s="37">
        <v>94</v>
      </c>
      <c r="D20" s="37">
        <v>62130</v>
      </c>
      <c r="E20" s="37">
        <v>535</v>
      </c>
      <c r="F20" s="37">
        <v>144339</v>
      </c>
      <c r="G20" s="38">
        <v>0.17599999999999999</v>
      </c>
      <c r="H20" s="38">
        <v>0.43</v>
      </c>
      <c r="I20" s="38">
        <v>1.7020999999999999</v>
      </c>
      <c r="J20" s="38">
        <v>5</v>
      </c>
      <c r="K20" s="38">
        <v>3.5700000000000003E-2</v>
      </c>
      <c r="L20" s="38">
        <v>4.8949999999999996</v>
      </c>
      <c r="M20" s="39" t="s">
        <v>164</v>
      </c>
      <c r="N20" s="39" t="s">
        <v>164</v>
      </c>
      <c r="O20" s="40">
        <v>4.9306999999999999</v>
      </c>
    </row>
    <row r="21" spans="1:16" x14ac:dyDescent="0.25">
      <c r="A21" s="35">
        <v>560043</v>
      </c>
      <c r="B21" s="75" t="s">
        <v>41</v>
      </c>
      <c r="C21" s="37">
        <v>26625</v>
      </c>
      <c r="D21" s="37">
        <v>29098</v>
      </c>
      <c r="E21" s="37">
        <v>62176</v>
      </c>
      <c r="F21" s="37">
        <v>42324</v>
      </c>
      <c r="G21" s="38">
        <v>0.42799999999999999</v>
      </c>
      <c r="H21" s="38">
        <v>0.68799999999999994</v>
      </c>
      <c r="I21" s="38">
        <v>5</v>
      </c>
      <c r="J21" s="38">
        <v>5</v>
      </c>
      <c r="K21" s="38">
        <v>4.0049999999999999</v>
      </c>
      <c r="L21" s="38">
        <v>0.995</v>
      </c>
      <c r="M21" s="39" t="s">
        <v>164</v>
      </c>
      <c r="N21" s="39" t="s">
        <v>164</v>
      </c>
      <c r="O21" s="40">
        <v>5</v>
      </c>
      <c r="P21" s="22"/>
    </row>
    <row r="22" spans="1:16" x14ac:dyDescent="0.25">
      <c r="A22" s="35">
        <v>560045</v>
      </c>
      <c r="B22" s="75" t="s">
        <v>43</v>
      </c>
      <c r="C22" s="37">
        <v>14391</v>
      </c>
      <c r="D22" s="37">
        <v>26819</v>
      </c>
      <c r="E22" s="37">
        <v>48632</v>
      </c>
      <c r="F22" s="37">
        <v>58462</v>
      </c>
      <c r="G22" s="38">
        <v>0.29599999999999999</v>
      </c>
      <c r="H22" s="38">
        <v>0.45900000000000002</v>
      </c>
      <c r="I22" s="38">
        <v>5</v>
      </c>
      <c r="J22" s="38">
        <v>5</v>
      </c>
      <c r="K22" s="38">
        <v>3.86</v>
      </c>
      <c r="L22" s="38">
        <v>1.1399999999999999</v>
      </c>
      <c r="M22" s="39" t="s">
        <v>164</v>
      </c>
      <c r="N22" s="39" t="s">
        <v>164</v>
      </c>
      <c r="O22" s="40">
        <v>5</v>
      </c>
    </row>
    <row r="23" spans="1:16" x14ac:dyDescent="0.25">
      <c r="A23" s="35">
        <v>560047</v>
      </c>
      <c r="B23" s="75" t="s">
        <v>45</v>
      </c>
      <c r="C23" s="37">
        <v>17056</v>
      </c>
      <c r="D23" s="37">
        <v>37956</v>
      </c>
      <c r="E23" s="37">
        <v>70816</v>
      </c>
      <c r="F23" s="37">
        <v>66547</v>
      </c>
      <c r="G23" s="38">
        <v>0.24099999999999999</v>
      </c>
      <c r="H23" s="38">
        <v>0.56999999999999995</v>
      </c>
      <c r="I23" s="38">
        <v>4.0071000000000003</v>
      </c>
      <c r="J23" s="38">
        <v>5</v>
      </c>
      <c r="K23" s="38">
        <v>3.1215000000000002</v>
      </c>
      <c r="L23" s="38">
        <v>1.105</v>
      </c>
      <c r="M23" s="39" t="s">
        <v>164</v>
      </c>
      <c r="N23" s="39" t="s">
        <v>164</v>
      </c>
      <c r="O23" s="40">
        <v>4.2264999999999997</v>
      </c>
      <c r="P23" s="22"/>
    </row>
    <row r="24" spans="1:16" x14ac:dyDescent="0.25">
      <c r="A24" s="35">
        <v>560052</v>
      </c>
      <c r="B24" s="75" t="s">
        <v>47</v>
      </c>
      <c r="C24" s="37">
        <v>16941</v>
      </c>
      <c r="D24" s="37">
        <v>20780</v>
      </c>
      <c r="E24" s="37">
        <v>49682</v>
      </c>
      <c r="F24" s="37">
        <v>33174</v>
      </c>
      <c r="G24" s="38">
        <v>0.34100000000000003</v>
      </c>
      <c r="H24" s="38">
        <v>0.626</v>
      </c>
      <c r="I24" s="38">
        <v>5</v>
      </c>
      <c r="J24" s="38">
        <v>5</v>
      </c>
      <c r="K24" s="38">
        <v>3.81</v>
      </c>
      <c r="L24" s="38">
        <v>1.19</v>
      </c>
      <c r="M24" s="39" t="s">
        <v>164</v>
      </c>
      <c r="N24" s="39" t="s">
        <v>164</v>
      </c>
      <c r="O24" s="40">
        <v>5</v>
      </c>
    </row>
    <row r="25" spans="1:16" x14ac:dyDescent="0.25">
      <c r="A25" s="35">
        <v>560053</v>
      </c>
      <c r="B25" s="75" t="s">
        <v>49</v>
      </c>
      <c r="C25" s="37">
        <v>13230</v>
      </c>
      <c r="D25" s="37">
        <v>18919</v>
      </c>
      <c r="E25" s="37">
        <v>36744</v>
      </c>
      <c r="F25" s="37">
        <v>28578</v>
      </c>
      <c r="G25" s="38">
        <v>0.36</v>
      </c>
      <c r="H25" s="38">
        <v>0.66200000000000003</v>
      </c>
      <c r="I25" s="38">
        <v>5</v>
      </c>
      <c r="J25" s="38">
        <v>5</v>
      </c>
      <c r="K25" s="38">
        <v>3.915</v>
      </c>
      <c r="L25" s="38">
        <v>1.085</v>
      </c>
      <c r="M25" s="39" t="s">
        <v>164</v>
      </c>
      <c r="N25" s="39" t="s">
        <v>164</v>
      </c>
      <c r="O25" s="40">
        <v>5</v>
      </c>
      <c r="P25" s="22"/>
    </row>
    <row r="26" spans="1:16" x14ac:dyDescent="0.25">
      <c r="A26" s="35">
        <v>560054</v>
      </c>
      <c r="B26" s="75" t="s">
        <v>51</v>
      </c>
      <c r="C26" s="37">
        <v>19500</v>
      </c>
      <c r="D26" s="37">
        <v>46176</v>
      </c>
      <c r="E26" s="37">
        <v>61543</v>
      </c>
      <c r="F26" s="37">
        <v>67318</v>
      </c>
      <c r="G26" s="38">
        <v>0.317</v>
      </c>
      <c r="H26" s="38">
        <v>0.68600000000000005</v>
      </c>
      <c r="I26" s="38">
        <v>5</v>
      </c>
      <c r="J26" s="38">
        <v>5</v>
      </c>
      <c r="K26" s="38">
        <v>3.7349999999999999</v>
      </c>
      <c r="L26" s="38">
        <v>1.2649999999999999</v>
      </c>
      <c r="M26" s="39" t="s">
        <v>164</v>
      </c>
      <c r="N26" s="39" t="s">
        <v>164</v>
      </c>
      <c r="O26" s="40">
        <v>5</v>
      </c>
    </row>
    <row r="27" spans="1:16" x14ac:dyDescent="0.25">
      <c r="A27" s="35">
        <v>560055</v>
      </c>
      <c r="B27" s="75" t="s">
        <v>53</v>
      </c>
      <c r="C27" s="37">
        <v>8464</v>
      </c>
      <c r="D27" s="37">
        <v>13308</v>
      </c>
      <c r="E27" s="37">
        <v>16931</v>
      </c>
      <c r="F27" s="37">
        <v>19723</v>
      </c>
      <c r="G27" s="38">
        <v>0.5</v>
      </c>
      <c r="H27" s="38">
        <v>0.67500000000000004</v>
      </c>
      <c r="I27" s="38">
        <v>5</v>
      </c>
      <c r="J27" s="38">
        <v>5</v>
      </c>
      <c r="K27" s="38">
        <v>4.0049999999999999</v>
      </c>
      <c r="L27" s="38">
        <v>0.995</v>
      </c>
      <c r="M27" s="39" t="s">
        <v>164</v>
      </c>
      <c r="N27" s="39" t="s">
        <v>164</v>
      </c>
      <c r="O27" s="40">
        <v>5</v>
      </c>
      <c r="P27" s="22"/>
    </row>
    <row r="28" spans="1:16" x14ac:dyDescent="0.25">
      <c r="A28" s="35">
        <v>560056</v>
      </c>
      <c r="B28" s="75" t="s">
        <v>55</v>
      </c>
      <c r="C28" s="37">
        <v>14504</v>
      </c>
      <c r="D28" s="37">
        <v>12754</v>
      </c>
      <c r="E28" s="37">
        <v>39372</v>
      </c>
      <c r="F28" s="37">
        <v>21901</v>
      </c>
      <c r="G28" s="38">
        <v>0.36799999999999999</v>
      </c>
      <c r="H28" s="38">
        <v>0.58199999999999996</v>
      </c>
      <c r="I28" s="38">
        <v>5</v>
      </c>
      <c r="J28" s="38">
        <v>5</v>
      </c>
      <c r="K28" s="38">
        <v>4.085</v>
      </c>
      <c r="L28" s="38">
        <v>0.91500000000000004</v>
      </c>
      <c r="M28" s="39">
        <v>1</v>
      </c>
      <c r="N28" s="39" t="s">
        <v>164</v>
      </c>
      <c r="O28" s="40">
        <v>0.91500000000000004</v>
      </c>
    </row>
    <row r="29" spans="1:16" x14ac:dyDescent="0.25">
      <c r="A29" s="35">
        <v>560057</v>
      </c>
      <c r="B29" s="75" t="s">
        <v>57</v>
      </c>
      <c r="C29" s="37">
        <v>22784</v>
      </c>
      <c r="D29" s="37">
        <v>20107</v>
      </c>
      <c r="E29" s="37">
        <v>57081</v>
      </c>
      <c r="F29" s="37">
        <v>31771</v>
      </c>
      <c r="G29" s="38">
        <v>0.39900000000000002</v>
      </c>
      <c r="H29" s="38">
        <v>0.63300000000000001</v>
      </c>
      <c r="I29" s="38">
        <v>5</v>
      </c>
      <c r="J29" s="38">
        <v>5</v>
      </c>
      <c r="K29" s="38">
        <v>3.95</v>
      </c>
      <c r="L29" s="38">
        <v>1.05</v>
      </c>
      <c r="M29" s="39" t="s">
        <v>164</v>
      </c>
      <c r="N29" s="39" t="s">
        <v>164</v>
      </c>
      <c r="O29" s="40">
        <v>5</v>
      </c>
      <c r="P29" s="22"/>
    </row>
    <row r="30" spans="1:16" x14ac:dyDescent="0.25">
      <c r="A30" s="35">
        <v>560058</v>
      </c>
      <c r="B30" s="75" t="s">
        <v>59</v>
      </c>
      <c r="C30" s="37">
        <v>22362</v>
      </c>
      <c r="D30" s="37">
        <v>38417</v>
      </c>
      <c r="E30" s="37">
        <v>82932</v>
      </c>
      <c r="F30" s="37">
        <v>68702</v>
      </c>
      <c r="G30" s="38">
        <v>0.27</v>
      </c>
      <c r="H30" s="38">
        <v>0.55900000000000005</v>
      </c>
      <c r="I30" s="38">
        <v>5</v>
      </c>
      <c r="J30" s="38">
        <v>5</v>
      </c>
      <c r="K30" s="38">
        <v>3.89</v>
      </c>
      <c r="L30" s="38">
        <v>1.1100000000000001</v>
      </c>
      <c r="M30" s="39" t="s">
        <v>164</v>
      </c>
      <c r="N30" s="39" t="s">
        <v>164</v>
      </c>
      <c r="O30" s="40">
        <v>5</v>
      </c>
    </row>
    <row r="31" spans="1:16" x14ac:dyDescent="0.25">
      <c r="A31" s="35">
        <v>560059</v>
      </c>
      <c r="B31" s="75" t="s">
        <v>61</v>
      </c>
      <c r="C31" s="37">
        <v>13089</v>
      </c>
      <c r="D31" s="37">
        <v>11855</v>
      </c>
      <c r="E31" s="37">
        <v>32184</v>
      </c>
      <c r="F31" s="37">
        <v>21368</v>
      </c>
      <c r="G31" s="38">
        <v>0.40699999999999997</v>
      </c>
      <c r="H31" s="38">
        <v>0.55500000000000005</v>
      </c>
      <c r="I31" s="38">
        <v>5</v>
      </c>
      <c r="J31" s="38">
        <v>5</v>
      </c>
      <c r="K31" s="38">
        <v>4.01</v>
      </c>
      <c r="L31" s="38">
        <v>0.99</v>
      </c>
      <c r="M31" s="39" t="s">
        <v>164</v>
      </c>
      <c r="N31" s="39" t="s">
        <v>164</v>
      </c>
      <c r="O31" s="40">
        <v>5</v>
      </c>
      <c r="P31" s="22"/>
    </row>
    <row r="32" spans="1:16" x14ac:dyDescent="0.25">
      <c r="A32" s="35">
        <v>560060</v>
      </c>
      <c r="B32" s="75" t="s">
        <v>63</v>
      </c>
      <c r="C32" s="37">
        <v>11616</v>
      </c>
      <c r="D32" s="37">
        <v>17079</v>
      </c>
      <c r="E32" s="37">
        <v>32407</v>
      </c>
      <c r="F32" s="37">
        <v>29788</v>
      </c>
      <c r="G32" s="38">
        <v>0.35799999999999998</v>
      </c>
      <c r="H32" s="38">
        <v>0.57299999999999995</v>
      </c>
      <c r="I32" s="38">
        <v>5</v>
      </c>
      <c r="J32" s="38">
        <v>5</v>
      </c>
      <c r="K32" s="38">
        <v>3.915</v>
      </c>
      <c r="L32" s="38">
        <v>1.085</v>
      </c>
      <c r="M32" s="39" t="s">
        <v>164</v>
      </c>
      <c r="N32" s="39" t="s">
        <v>164</v>
      </c>
      <c r="O32" s="40">
        <v>5</v>
      </c>
    </row>
    <row r="33" spans="1:16" x14ac:dyDescent="0.25">
      <c r="A33" s="35">
        <v>560061</v>
      </c>
      <c r="B33" s="75" t="s">
        <v>65</v>
      </c>
      <c r="C33" s="37">
        <v>14017</v>
      </c>
      <c r="D33" s="37">
        <v>20161</v>
      </c>
      <c r="E33" s="37">
        <v>46359</v>
      </c>
      <c r="F33" s="37">
        <v>36944</v>
      </c>
      <c r="G33" s="38">
        <v>0.30199999999999999</v>
      </c>
      <c r="H33" s="38">
        <v>0.54600000000000004</v>
      </c>
      <c r="I33" s="38">
        <v>5</v>
      </c>
      <c r="J33" s="38">
        <v>5</v>
      </c>
      <c r="K33" s="38">
        <v>3.86</v>
      </c>
      <c r="L33" s="38">
        <v>1.1399999999999999</v>
      </c>
      <c r="M33" s="39" t="s">
        <v>164</v>
      </c>
      <c r="N33" s="39" t="s">
        <v>164</v>
      </c>
      <c r="O33" s="40">
        <v>5</v>
      </c>
      <c r="P33" s="22"/>
    </row>
    <row r="34" spans="1:16" x14ac:dyDescent="0.25">
      <c r="A34" s="35">
        <v>560062</v>
      </c>
      <c r="B34" s="75" t="s">
        <v>67</v>
      </c>
      <c r="C34" s="37">
        <v>7498</v>
      </c>
      <c r="D34" s="37">
        <v>9838</v>
      </c>
      <c r="E34" s="37">
        <v>18445</v>
      </c>
      <c r="F34" s="37">
        <v>17563</v>
      </c>
      <c r="G34" s="38">
        <v>0.40699999999999997</v>
      </c>
      <c r="H34" s="38">
        <v>0.56000000000000005</v>
      </c>
      <c r="I34" s="38">
        <v>5</v>
      </c>
      <c r="J34" s="38">
        <v>5</v>
      </c>
      <c r="K34" s="38">
        <v>3.95</v>
      </c>
      <c r="L34" s="38">
        <v>1.05</v>
      </c>
      <c r="M34" s="39" t="s">
        <v>164</v>
      </c>
      <c r="N34" s="39" t="s">
        <v>164</v>
      </c>
      <c r="O34" s="40">
        <v>5</v>
      </c>
    </row>
    <row r="35" spans="1:16" x14ac:dyDescent="0.25">
      <c r="A35" s="35">
        <v>560063</v>
      </c>
      <c r="B35" s="75" t="s">
        <v>69</v>
      </c>
      <c r="C35" s="37">
        <v>13415</v>
      </c>
      <c r="D35" s="37">
        <v>14910</v>
      </c>
      <c r="E35" s="37">
        <v>28896</v>
      </c>
      <c r="F35" s="37">
        <v>23530</v>
      </c>
      <c r="G35" s="38">
        <v>0.46400000000000002</v>
      </c>
      <c r="H35" s="38">
        <v>0.63400000000000001</v>
      </c>
      <c r="I35" s="38">
        <v>5</v>
      </c>
      <c r="J35" s="38">
        <v>5</v>
      </c>
      <c r="K35" s="38">
        <v>3.875</v>
      </c>
      <c r="L35" s="38">
        <v>1.125</v>
      </c>
      <c r="M35" s="39" t="s">
        <v>164</v>
      </c>
      <c r="N35" s="39" t="s">
        <v>164</v>
      </c>
      <c r="O35" s="40">
        <v>5</v>
      </c>
      <c r="P35" s="22"/>
    </row>
    <row r="36" spans="1:16" x14ac:dyDescent="0.25">
      <c r="A36" s="35">
        <v>560064</v>
      </c>
      <c r="B36" s="75" t="s">
        <v>71</v>
      </c>
      <c r="C36" s="37">
        <v>68024</v>
      </c>
      <c r="D36" s="37">
        <v>57665</v>
      </c>
      <c r="E36" s="37">
        <v>140448</v>
      </c>
      <c r="F36" s="37">
        <v>91291</v>
      </c>
      <c r="G36" s="38">
        <v>0.48399999999999999</v>
      </c>
      <c r="H36" s="38">
        <v>0.63200000000000001</v>
      </c>
      <c r="I36" s="38">
        <v>5</v>
      </c>
      <c r="J36" s="38">
        <v>5</v>
      </c>
      <c r="K36" s="38">
        <v>3.89</v>
      </c>
      <c r="L36" s="38">
        <v>1.1100000000000001</v>
      </c>
      <c r="M36" s="39" t="s">
        <v>164</v>
      </c>
      <c r="N36" s="39" t="s">
        <v>164</v>
      </c>
      <c r="O36" s="40">
        <v>5</v>
      </c>
    </row>
    <row r="37" spans="1:16" x14ac:dyDescent="0.25">
      <c r="A37" s="35">
        <v>560065</v>
      </c>
      <c r="B37" s="75" t="s">
        <v>73</v>
      </c>
      <c r="C37" s="37">
        <v>19178</v>
      </c>
      <c r="D37" s="37">
        <v>21354</v>
      </c>
      <c r="E37" s="37">
        <v>42387</v>
      </c>
      <c r="F37" s="37">
        <v>26868</v>
      </c>
      <c r="G37" s="38">
        <v>0.45200000000000001</v>
      </c>
      <c r="H37" s="38">
        <v>0.79500000000000004</v>
      </c>
      <c r="I37" s="38">
        <v>5</v>
      </c>
      <c r="J37" s="38">
        <v>5</v>
      </c>
      <c r="K37" s="38">
        <v>4.03</v>
      </c>
      <c r="L37" s="38">
        <v>0.97</v>
      </c>
      <c r="M37" s="39" t="s">
        <v>164</v>
      </c>
      <c r="N37" s="39" t="s">
        <v>164</v>
      </c>
      <c r="O37" s="40">
        <v>5</v>
      </c>
      <c r="P37" s="22"/>
    </row>
    <row r="38" spans="1:16" x14ac:dyDescent="0.25">
      <c r="A38" s="35">
        <v>560066</v>
      </c>
      <c r="B38" s="75" t="s">
        <v>75</v>
      </c>
      <c r="C38" s="37">
        <v>5518</v>
      </c>
      <c r="D38" s="37">
        <v>8100</v>
      </c>
      <c r="E38" s="37">
        <v>21347</v>
      </c>
      <c r="F38" s="37">
        <v>14302</v>
      </c>
      <c r="G38" s="38">
        <v>0.25800000000000001</v>
      </c>
      <c r="H38" s="38">
        <v>0.56599999999999995</v>
      </c>
      <c r="I38" s="38">
        <v>4.6098999999999997</v>
      </c>
      <c r="J38" s="38">
        <v>5</v>
      </c>
      <c r="K38" s="38">
        <v>3.6833</v>
      </c>
      <c r="L38" s="38">
        <v>1.0049999999999999</v>
      </c>
      <c r="M38" s="39" t="s">
        <v>164</v>
      </c>
      <c r="N38" s="39" t="s">
        <v>164</v>
      </c>
      <c r="O38" s="40">
        <v>4.6882999999999999</v>
      </c>
    </row>
    <row r="39" spans="1:16" x14ac:dyDescent="0.25">
      <c r="A39" s="35">
        <v>560067</v>
      </c>
      <c r="B39" s="75" t="s">
        <v>77</v>
      </c>
      <c r="C39" s="37">
        <v>15121</v>
      </c>
      <c r="D39" s="37">
        <v>35018</v>
      </c>
      <c r="E39" s="37">
        <v>43479</v>
      </c>
      <c r="F39" s="37">
        <v>48113</v>
      </c>
      <c r="G39" s="38">
        <v>0.34799999999999998</v>
      </c>
      <c r="H39" s="38">
        <v>0.72799999999999998</v>
      </c>
      <c r="I39" s="38">
        <v>5</v>
      </c>
      <c r="J39" s="38">
        <v>5</v>
      </c>
      <c r="K39" s="38">
        <v>3.82</v>
      </c>
      <c r="L39" s="38">
        <v>1.18</v>
      </c>
      <c r="M39" s="39" t="s">
        <v>164</v>
      </c>
      <c r="N39" s="39" t="s">
        <v>164</v>
      </c>
      <c r="O39" s="40">
        <v>5</v>
      </c>
      <c r="P39" s="22"/>
    </row>
    <row r="40" spans="1:16" x14ac:dyDescent="0.25">
      <c r="A40" s="35">
        <v>560068</v>
      </c>
      <c r="B40" s="75" t="s">
        <v>79</v>
      </c>
      <c r="C40" s="37">
        <v>18622</v>
      </c>
      <c r="D40" s="37">
        <v>25492</v>
      </c>
      <c r="E40" s="37">
        <v>54502</v>
      </c>
      <c r="F40" s="37">
        <v>42220</v>
      </c>
      <c r="G40" s="38">
        <v>0.34200000000000003</v>
      </c>
      <c r="H40" s="38">
        <v>0.60399999999999998</v>
      </c>
      <c r="I40" s="38">
        <v>5</v>
      </c>
      <c r="J40" s="38">
        <v>5</v>
      </c>
      <c r="K40" s="38">
        <v>3.8650000000000002</v>
      </c>
      <c r="L40" s="38">
        <v>1.135</v>
      </c>
      <c r="M40" s="39" t="s">
        <v>164</v>
      </c>
      <c r="N40" s="39" t="s">
        <v>164</v>
      </c>
      <c r="O40" s="40">
        <v>5</v>
      </c>
    </row>
    <row r="41" spans="1:16" x14ac:dyDescent="0.25">
      <c r="A41" s="35">
        <v>560069</v>
      </c>
      <c r="B41" s="75" t="s">
        <v>81</v>
      </c>
      <c r="C41" s="37">
        <v>29087</v>
      </c>
      <c r="D41" s="37">
        <v>24002</v>
      </c>
      <c r="E41" s="37">
        <v>61621</v>
      </c>
      <c r="F41" s="37">
        <v>30784</v>
      </c>
      <c r="G41" s="38">
        <v>0.47199999999999998</v>
      </c>
      <c r="H41" s="38">
        <v>0.78</v>
      </c>
      <c r="I41" s="38">
        <v>5</v>
      </c>
      <c r="J41" s="38">
        <v>5</v>
      </c>
      <c r="K41" s="38">
        <v>3.9</v>
      </c>
      <c r="L41" s="38">
        <v>1.1000000000000001</v>
      </c>
      <c r="M41" s="39" t="s">
        <v>164</v>
      </c>
      <c r="N41" s="39" t="s">
        <v>164</v>
      </c>
      <c r="O41" s="40">
        <v>5</v>
      </c>
      <c r="P41" s="22"/>
    </row>
    <row r="42" spans="1:16" x14ac:dyDescent="0.25">
      <c r="A42" s="35">
        <v>560070</v>
      </c>
      <c r="B42" s="75" t="s">
        <v>83</v>
      </c>
      <c r="C42" s="37">
        <v>76387</v>
      </c>
      <c r="D42" s="37">
        <v>83598</v>
      </c>
      <c r="E42" s="37">
        <v>226295</v>
      </c>
      <c r="F42" s="37">
        <v>146631</v>
      </c>
      <c r="G42" s="38">
        <v>0.33800000000000002</v>
      </c>
      <c r="H42" s="38">
        <v>0.56999999999999995</v>
      </c>
      <c r="I42" s="38">
        <v>5</v>
      </c>
      <c r="J42" s="38">
        <v>5</v>
      </c>
      <c r="K42" s="38">
        <v>3.77</v>
      </c>
      <c r="L42" s="38">
        <v>1.23</v>
      </c>
      <c r="M42" s="39" t="s">
        <v>164</v>
      </c>
      <c r="N42" s="39" t="s">
        <v>164</v>
      </c>
      <c r="O42" s="40">
        <v>5</v>
      </c>
    </row>
    <row r="43" spans="1:16" x14ac:dyDescent="0.25">
      <c r="A43" s="35">
        <v>560071</v>
      </c>
      <c r="B43" s="75" t="s">
        <v>85</v>
      </c>
      <c r="C43" s="37">
        <v>32999</v>
      </c>
      <c r="D43" s="37">
        <v>26812</v>
      </c>
      <c r="E43" s="37">
        <v>65419</v>
      </c>
      <c r="F43" s="37">
        <v>48064</v>
      </c>
      <c r="G43" s="38">
        <v>0.504</v>
      </c>
      <c r="H43" s="38">
        <v>0.55800000000000005</v>
      </c>
      <c r="I43" s="38">
        <v>5</v>
      </c>
      <c r="J43" s="38">
        <v>5</v>
      </c>
      <c r="K43" s="38">
        <v>3.7549999999999999</v>
      </c>
      <c r="L43" s="38">
        <v>1.2450000000000001</v>
      </c>
      <c r="M43" s="39" t="s">
        <v>164</v>
      </c>
      <c r="N43" s="39" t="s">
        <v>164</v>
      </c>
      <c r="O43" s="40">
        <v>5</v>
      </c>
      <c r="P43" s="22"/>
    </row>
    <row r="44" spans="1:16" x14ac:dyDescent="0.25">
      <c r="A44" s="35">
        <v>560072</v>
      </c>
      <c r="B44" s="75" t="s">
        <v>87</v>
      </c>
      <c r="C44" s="37">
        <v>26073</v>
      </c>
      <c r="D44" s="37">
        <v>30473</v>
      </c>
      <c r="E44" s="37">
        <v>50953</v>
      </c>
      <c r="F44" s="37">
        <v>50445</v>
      </c>
      <c r="G44" s="38">
        <v>0.51200000000000001</v>
      </c>
      <c r="H44" s="38">
        <v>0.60399999999999998</v>
      </c>
      <c r="I44" s="38">
        <v>5</v>
      </c>
      <c r="J44" s="38">
        <v>5</v>
      </c>
      <c r="K44" s="38">
        <v>3.9449999999999998</v>
      </c>
      <c r="L44" s="38">
        <v>1.0549999999999999</v>
      </c>
      <c r="M44" s="39" t="s">
        <v>164</v>
      </c>
      <c r="N44" s="39" t="s">
        <v>164</v>
      </c>
      <c r="O44" s="40">
        <v>5</v>
      </c>
    </row>
    <row r="45" spans="1:16" x14ac:dyDescent="0.25">
      <c r="A45" s="35">
        <v>560073</v>
      </c>
      <c r="B45" s="75" t="s">
        <v>89</v>
      </c>
      <c r="C45" s="37">
        <v>16379</v>
      </c>
      <c r="D45" s="37">
        <v>11529</v>
      </c>
      <c r="E45" s="37">
        <v>46135</v>
      </c>
      <c r="F45" s="37">
        <v>16401</v>
      </c>
      <c r="G45" s="38">
        <v>0.35499999999999998</v>
      </c>
      <c r="H45" s="38">
        <v>0.70299999999999996</v>
      </c>
      <c r="I45" s="38">
        <v>5</v>
      </c>
      <c r="J45" s="38">
        <v>5</v>
      </c>
      <c r="K45" s="38">
        <v>4.17</v>
      </c>
      <c r="L45" s="38">
        <v>0.83</v>
      </c>
      <c r="M45" s="39" t="s">
        <v>164</v>
      </c>
      <c r="N45" s="39" t="s">
        <v>164</v>
      </c>
      <c r="O45" s="40">
        <v>5</v>
      </c>
      <c r="P45" s="22"/>
    </row>
    <row r="46" spans="1:16" x14ac:dyDescent="0.25">
      <c r="A46" s="35">
        <v>560074</v>
      </c>
      <c r="B46" s="75" t="s">
        <v>91</v>
      </c>
      <c r="C46" s="37">
        <v>15581</v>
      </c>
      <c r="D46" s="37">
        <v>24094</v>
      </c>
      <c r="E46" s="37">
        <v>50629</v>
      </c>
      <c r="F46" s="37">
        <v>43894</v>
      </c>
      <c r="G46" s="38">
        <v>0.308</v>
      </c>
      <c r="H46" s="38">
        <v>0.54900000000000004</v>
      </c>
      <c r="I46" s="38">
        <v>5</v>
      </c>
      <c r="J46" s="38">
        <v>5</v>
      </c>
      <c r="K46" s="38">
        <v>3.7850000000000001</v>
      </c>
      <c r="L46" s="38">
        <v>1.2150000000000001</v>
      </c>
      <c r="M46" s="39" t="s">
        <v>164</v>
      </c>
      <c r="N46" s="39" t="s">
        <v>164</v>
      </c>
      <c r="O46" s="40">
        <v>5</v>
      </c>
    </row>
    <row r="47" spans="1:16" x14ac:dyDescent="0.25">
      <c r="A47" s="35">
        <v>560075</v>
      </c>
      <c r="B47" s="75" t="s">
        <v>93</v>
      </c>
      <c r="C47" s="37">
        <v>21074</v>
      </c>
      <c r="D47" s="37">
        <v>30656</v>
      </c>
      <c r="E47" s="37">
        <v>85302</v>
      </c>
      <c r="F47" s="37">
        <v>48105</v>
      </c>
      <c r="G47" s="38">
        <v>0.247</v>
      </c>
      <c r="H47" s="38">
        <v>0.63700000000000001</v>
      </c>
      <c r="I47" s="38">
        <v>4.2199</v>
      </c>
      <c r="J47" s="38">
        <v>5</v>
      </c>
      <c r="K47" s="38">
        <v>3.2534999999999998</v>
      </c>
      <c r="L47" s="38">
        <v>1.145</v>
      </c>
      <c r="M47" s="39" t="s">
        <v>164</v>
      </c>
      <c r="N47" s="39" t="s">
        <v>164</v>
      </c>
      <c r="O47" s="40">
        <v>4.3985000000000003</v>
      </c>
      <c r="P47" s="22"/>
    </row>
    <row r="48" spans="1:16" x14ac:dyDescent="0.25">
      <c r="A48" s="35">
        <v>560076</v>
      </c>
      <c r="B48" s="75" t="s">
        <v>95</v>
      </c>
      <c r="C48" s="37">
        <v>9082</v>
      </c>
      <c r="D48" s="37">
        <v>11037</v>
      </c>
      <c r="E48" s="37">
        <v>22058</v>
      </c>
      <c r="F48" s="37">
        <v>16551</v>
      </c>
      <c r="G48" s="38">
        <v>0.41199999999999998</v>
      </c>
      <c r="H48" s="38">
        <v>0.66700000000000004</v>
      </c>
      <c r="I48" s="38">
        <v>5</v>
      </c>
      <c r="J48" s="38">
        <v>5</v>
      </c>
      <c r="K48" s="38">
        <v>3.95</v>
      </c>
      <c r="L48" s="38">
        <v>1.05</v>
      </c>
      <c r="M48" s="39" t="s">
        <v>164</v>
      </c>
      <c r="N48" s="39" t="s">
        <v>164</v>
      </c>
      <c r="O48" s="40">
        <v>5</v>
      </c>
    </row>
    <row r="49" spans="1:16" x14ac:dyDescent="0.25">
      <c r="A49" s="35">
        <v>560077</v>
      </c>
      <c r="B49" s="75" t="s">
        <v>97</v>
      </c>
      <c r="C49" s="37">
        <v>7645</v>
      </c>
      <c r="D49" s="37">
        <v>10380</v>
      </c>
      <c r="E49" s="37">
        <v>27551</v>
      </c>
      <c r="F49" s="37">
        <v>15991</v>
      </c>
      <c r="G49" s="38">
        <v>0.27700000000000002</v>
      </c>
      <c r="H49" s="38">
        <v>0.64900000000000002</v>
      </c>
      <c r="I49" s="38">
        <v>5</v>
      </c>
      <c r="J49" s="38">
        <v>5</v>
      </c>
      <c r="K49" s="38">
        <v>4.1749999999999998</v>
      </c>
      <c r="L49" s="38">
        <v>0.82499999999999996</v>
      </c>
      <c r="M49" s="39" t="s">
        <v>164</v>
      </c>
      <c r="N49" s="39" t="s">
        <v>164</v>
      </c>
      <c r="O49" s="40">
        <v>5</v>
      </c>
      <c r="P49" s="22"/>
    </row>
    <row r="50" spans="1:16" x14ac:dyDescent="0.25">
      <c r="A50" s="35">
        <v>560078</v>
      </c>
      <c r="B50" s="75" t="s">
        <v>99</v>
      </c>
      <c r="C50" s="37">
        <v>15204</v>
      </c>
      <c r="D50" s="37">
        <v>37526</v>
      </c>
      <c r="E50" s="37">
        <v>65361</v>
      </c>
      <c r="F50" s="37">
        <v>62314</v>
      </c>
      <c r="G50" s="38">
        <v>0.23300000000000001</v>
      </c>
      <c r="H50" s="38">
        <v>0.60199999999999998</v>
      </c>
      <c r="I50" s="38">
        <v>3.7233999999999998</v>
      </c>
      <c r="J50" s="38">
        <v>5</v>
      </c>
      <c r="K50" s="38">
        <v>2.7665000000000002</v>
      </c>
      <c r="L50" s="38">
        <v>1.2849999999999999</v>
      </c>
      <c r="M50" s="39" t="s">
        <v>164</v>
      </c>
      <c r="N50" s="39" t="s">
        <v>164</v>
      </c>
      <c r="O50" s="40">
        <v>4.0514999999999999</v>
      </c>
    </row>
    <row r="51" spans="1:16" x14ac:dyDescent="0.25">
      <c r="A51" s="35">
        <v>560079</v>
      </c>
      <c r="B51" s="75" t="s">
        <v>101</v>
      </c>
      <c r="C51" s="37">
        <v>61033</v>
      </c>
      <c r="D51" s="37">
        <v>49383</v>
      </c>
      <c r="E51" s="37">
        <v>184292</v>
      </c>
      <c r="F51" s="37">
        <v>91009</v>
      </c>
      <c r="G51" s="38">
        <v>0.33100000000000002</v>
      </c>
      <c r="H51" s="38">
        <v>0.54300000000000004</v>
      </c>
      <c r="I51" s="38">
        <v>5</v>
      </c>
      <c r="J51" s="38">
        <v>5</v>
      </c>
      <c r="K51" s="38">
        <v>3.875</v>
      </c>
      <c r="L51" s="38">
        <v>1.125</v>
      </c>
      <c r="M51" s="39" t="s">
        <v>164</v>
      </c>
      <c r="N51" s="39" t="s">
        <v>164</v>
      </c>
      <c r="O51" s="40">
        <v>5</v>
      </c>
      <c r="P51" s="22"/>
    </row>
    <row r="52" spans="1:16" x14ac:dyDescent="0.25">
      <c r="A52" s="35">
        <v>560080</v>
      </c>
      <c r="B52" s="75" t="s">
        <v>103</v>
      </c>
      <c r="C52" s="37">
        <v>8169</v>
      </c>
      <c r="D52" s="37">
        <v>17007</v>
      </c>
      <c r="E52" s="37">
        <v>30786</v>
      </c>
      <c r="F52" s="37">
        <v>34300</v>
      </c>
      <c r="G52" s="38">
        <v>0.26500000000000001</v>
      </c>
      <c r="H52" s="38">
        <v>0.496</v>
      </c>
      <c r="I52" s="38">
        <v>4.8582000000000001</v>
      </c>
      <c r="J52" s="38">
        <v>5</v>
      </c>
      <c r="K52" s="38">
        <v>3.7408000000000001</v>
      </c>
      <c r="L52" s="38">
        <v>1.1499999999999999</v>
      </c>
      <c r="M52" s="39" t="s">
        <v>164</v>
      </c>
      <c r="N52" s="39" t="s">
        <v>164</v>
      </c>
      <c r="O52" s="40">
        <v>4.8907999999999996</v>
      </c>
    </row>
    <row r="53" spans="1:16" x14ac:dyDescent="0.25">
      <c r="A53" s="35">
        <v>560081</v>
      </c>
      <c r="B53" s="75" t="s">
        <v>105</v>
      </c>
      <c r="C53" s="37">
        <v>16281</v>
      </c>
      <c r="D53" s="37">
        <v>26417</v>
      </c>
      <c r="E53" s="37">
        <v>47246</v>
      </c>
      <c r="F53" s="37">
        <v>47318</v>
      </c>
      <c r="G53" s="38">
        <v>0.34499999999999997</v>
      </c>
      <c r="H53" s="38">
        <v>0.55800000000000005</v>
      </c>
      <c r="I53" s="38">
        <v>5</v>
      </c>
      <c r="J53" s="38">
        <v>5</v>
      </c>
      <c r="K53" s="38">
        <v>3.72</v>
      </c>
      <c r="L53" s="38">
        <v>1.28</v>
      </c>
      <c r="M53" s="39" t="s">
        <v>164</v>
      </c>
      <c r="N53" s="39" t="s">
        <v>164</v>
      </c>
      <c r="O53" s="40">
        <v>5</v>
      </c>
      <c r="P53" s="22"/>
    </row>
    <row r="54" spans="1:16" x14ac:dyDescent="0.25">
      <c r="A54" s="35">
        <v>560082</v>
      </c>
      <c r="B54" s="75" t="s">
        <v>107</v>
      </c>
      <c r="C54" s="37">
        <v>17972</v>
      </c>
      <c r="D54" s="37">
        <v>16877</v>
      </c>
      <c r="E54" s="37">
        <v>43745</v>
      </c>
      <c r="F54" s="37">
        <v>28303</v>
      </c>
      <c r="G54" s="38">
        <v>0.41099999999999998</v>
      </c>
      <c r="H54" s="38">
        <v>0.59599999999999997</v>
      </c>
      <c r="I54" s="38">
        <v>5</v>
      </c>
      <c r="J54" s="38">
        <v>5</v>
      </c>
      <c r="K54" s="38">
        <v>3.99</v>
      </c>
      <c r="L54" s="38">
        <v>1.01</v>
      </c>
      <c r="M54" s="39" t="s">
        <v>164</v>
      </c>
      <c r="N54" s="39" t="s">
        <v>164</v>
      </c>
      <c r="O54" s="40">
        <v>5</v>
      </c>
    </row>
    <row r="55" spans="1:16" x14ac:dyDescent="0.25">
      <c r="A55" s="35">
        <v>560083</v>
      </c>
      <c r="B55" s="75" t="s">
        <v>109</v>
      </c>
      <c r="C55" s="37">
        <v>9362</v>
      </c>
      <c r="D55" s="37">
        <v>16939</v>
      </c>
      <c r="E55" s="37">
        <v>35753</v>
      </c>
      <c r="F55" s="37">
        <v>28358</v>
      </c>
      <c r="G55" s="38">
        <v>0.26200000000000001</v>
      </c>
      <c r="H55" s="38">
        <v>0.59699999999999998</v>
      </c>
      <c r="I55" s="38">
        <v>4.7518000000000002</v>
      </c>
      <c r="J55" s="38">
        <v>5</v>
      </c>
      <c r="K55" s="38">
        <v>3.8393999999999999</v>
      </c>
      <c r="L55" s="38">
        <v>0.96</v>
      </c>
      <c r="M55" s="39" t="s">
        <v>164</v>
      </c>
      <c r="N55" s="39" t="s">
        <v>164</v>
      </c>
      <c r="O55" s="40">
        <v>4.7994000000000003</v>
      </c>
      <c r="P55" s="22"/>
    </row>
    <row r="56" spans="1:16" x14ac:dyDescent="0.25">
      <c r="A56" s="35">
        <v>560084</v>
      </c>
      <c r="B56" s="75" t="s">
        <v>111</v>
      </c>
      <c r="C56" s="37">
        <v>7881</v>
      </c>
      <c r="D56" s="37">
        <v>16306</v>
      </c>
      <c r="E56" s="37">
        <v>38655</v>
      </c>
      <c r="F56" s="37">
        <v>34641</v>
      </c>
      <c r="G56" s="38">
        <v>0.20399999999999999</v>
      </c>
      <c r="H56" s="38">
        <v>0.47099999999999997</v>
      </c>
      <c r="I56" s="38">
        <v>2.6949999999999998</v>
      </c>
      <c r="J56" s="38">
        <v>5</v>
      </c>
      <c r="K56" s="38">
        <v>2.0400999999999998</v>
      </c>
      <c r="L56" s="38">
        <v>1.2150000000000001</v>
      </c>
      <c r="M56" s="39" t="s">
        <v>164</v>
      </c>
      <c r="N56" s="39" t="s">
        <v>164</v>
      </c>
      <c r="O56" s="40">
        <v>3.2551000000000001</v>
      </c>
    </row>
    <row r="57" spans="1:16" ht="30" x14ac:dyDescent="0.25">
      <c r="A57" s="35">
        <v>560085</v>
      </c>
      <c r="B57" s="75" t="s">
        <v>113</v>
      </c>
      <c r="C57" s="37">
        <v>5782</v>
      </c>
      <c r="D57" s="37">
        <v>389</v>
      </c>
      <c r="E57" s="37">
        <v>18711</v>
      </c>
      <c r="F57" s="37">
        <v>904</v>
      </c>
      <c r="G57" s="38">
        <v>0.309</v>
      </c>
      <c r="H57" s="38">
        <v>0.43</v>
      </c>
      <c r="I57" s="38">
        <v>5</v>
      </c>
      <c r="J57" s="38">
        <v>5</v>
      </c>
      <c r="K57" s="38">
        <v>4.8150000000000004</v>
      </c>
      <c r="L57" s="38">
        <v>0.185</v>
      </c>
      <c r="M57" s="39" t="s">
        <v>164</v>
      </c>
      <c r="N57" s="39" t="s">
        <v>164</v>
      </c>
      <c r="O57" s="40">
        <v>5</v>
      </c>
      <c r="P57" s="22"/>
    </row>
    <row r="58" spans="1:16" ht="30" x14ac:dyDescent="0.25">
      <c r="A58" s="35">
        <v>560086</v>
      </c>
      <c r="B58" s="75" t="s">
        <v>115</v>
      </c>
      <c r="C58" s="37">
        <v>13477</v>
      </c>
      <c r="D58" s="37">
        <v>2013</v>
      </c>
      <c r="E58" s="37">
        <v>46237</v>
      </c>
      <c r="F58" s="37">
        <v>3759</v>
      </c>
      <c r="G58" s="38">
        <v>0.29099999999999998</v>
      </c>
      <c r="H58" s="38">
        <v>0.53600000000000003</v>
      </c>
      <c r="I58" s="38">
        <v>5</v>
      </c>
      <c r="J58" s="38">
        <v>5</v>
      </c>
      <c r="K58" s="38">
        <v>4.8499999999999996</v>
      </c>
      <c r="L58" s="38">
        <v>0.15</v>
      </c>
      <c r="M58" s="39" t="s">
        <v>164</v>
      </c>
      <c r="N58" s="39" t="s">
        <v>164</v>
      </c>
      <c r="O58" s="40">
        <v>5</v>
      </c>
    </row>
    <row r="59" spans="1:16" x14ac:dyDescent="0.25">
      <c r="A59" s="35">
        <v>560087</v>
      </c>
      <c r="B59" s="75" t="s">
        <v>117</v>
      </c>
      <c r="C59" s="37">
        <v>10994</v>
      </c>
      <c r="D59" s="37">
        <v>0</v>
      </c>
      <c r="E59" s="37">
        <v>65760</v>
      </c>
      <c r="F59" s="37">
        <v>0</v>
      </c>
      <c r="G59" s="38">
        <v>0.16700000000000001</v>
      </c>
      <c r="H59" s="38">
        <v>0</v>
      </c>
      <c r="I59" s="38">
        <v>1.383</v>
      </c>
      <c r="J59" s="38">
        <v>0</v>
      </c>
      <c r="K59" s="38">
        <v>1.383</v>
      </c>
      <c r="L59" s="38">
        <v>0</v>
      </c>
      <c r="M59" s="39" t="s">
        <v>164</v>
      </c>
      <c r="N59" s="39" t="s">
        <v>164</v>
      </c>
      <c r="O59" s="40">
        <v>1.383</v>
      </c>
      <c r="P59" s="22"/>
    </row>
    <row r="60" spans="1:16" ht="30" x14ac:dyDescent="0.25">
      <c r="A60" s="35">
        <v>560088</v>
      </c>
      <c r="B60" s="75" t="s">
        <v>119</v>
      </c>
      <c r="C60" s="37">
        <v>4021</v>
      </c>
      <c r="D60" s="37">
        <v>0</v>
      </c>
      <c r="E60" s="37">
        <v>13883</v>
      </c>
      <c r="F60" s="37">
        <v>2</v>
      </c>
      <c r="G60" s="38">
        <v>0.28999999999999998</v>
      </c>
      <c r="H60" s="38">
        <v>0</v>
      </c>
      <c r="I60" s="38">
        <v>5</v>
      </c>
      <c r="J60" s="38">
        <v>0</v>
      </c>
      <c r="K60" s="38">
        <v>5</v>
      </c>
      <c r="L60" s="38">
        <v>0</v>
      </c>
      <c r="M60" s="39" t="s">
        <v>164</v>
      </c>
      <c r="N60" s="39" t="s">
        <v>164</v>
      </c>
      <c r="O60" s="40">
        <v>5</v>
      </c>
    </row>
    <row r="61" spans="1:16" ht="30" x14ac:dyDescent="0.25">
      <c r="A61" s="35">
        <v>560089</v>
      </c>
      <c r="B61" s="75" t="s">
        <v>121</v>
      </c>
      <c r="C61" s="37">
        <v>2736</v>
      </c>
      <c r="D61" s="37">
        <v>0</v>
      </c>
      <c r="E61" s="37">
        <v>13343</v>
      </c>
      <c r="F61" s="37">
        <v>0</v>
      </c>
      <c r="G61" s="38">
        <v>0.20499999999999999</v>
      </c>
      <c r="H61" s="38">
        <v>0</v>
      </c>
      <c r="I61" s="38">
        <v>2.7305000000000001</v>
      </c>
      <c r="J61" s="38">
        <v>0</v>
      </c>
      <c r="K61" s="38">
        <v>2.7305000000000001</v>
      </c>
      <c r="L61" s="38">
        <v>0</v>
      </c>
      <c r="M61" s="39" t="s">
        <v>164</v>
      </c>
      <c r="N61" s="39" t="s">
        <v>164</v>
      </c>
      <c r="O61" s="40">
        <v>2.7305000000000001</v>
      </c>
      <c r="P61" s="22"/>
    </row>
    <row r="62" spans="1:16" ht="30" x14ac:dyDescent="0.25">
      <c r="A62" s="35">
        <v>560096</v>
      </c>
      <c r="B62" s="75" t="s">
        <v>123</v>
      </c>
      <c r="C62" s="37">
        <v>61</v>
      </c>
      <c r="D62" s="37">
        <v>0</v>
      </c>
      <c r="E62" s="37">
        <v>264</v>
      </c>
      <c r="F62" s="37">
        <v>7</v>
      </c>
      <c r="G62" s="38">
        <v>0.23100000000000001</v>
      </c>
      <c r="H62" s="38">
        <v>0</v>
      </c>
      <c r="I62" s="38">
        <v>3.6524999999999999</v>
      </c>
      <c r="J62" s="38">
        <v>0</v>
      </c>
      <c r="K62" s="38">
        <v>3.6452</v>
      </c>
      <c r="L62" s="38">
        <v>0</v>
      </c>
      <c r="M62" s="39" t="s">
        <v>164</v>
      </c>
      <c r="N62" s="39" t="s">
        <v>164</v>
      </c>
      <c r="O62" s="40">
        <v>3.6452</v>
      </c>
    </row>
    <row r="63" spans="1:16" x14ac:dyDescent="0.25">
      <c r="A63" s="35">
        <v>560098</v>
      </c>
      <c r="B63" s="75" t="s">
        <v>125</v>
      </c>
      <c r="C63" s="37">
        <v>2084</v>
      </c>
      <c r="D63" s="37">
        <v>0</v>
      </c>
      <c r="E63" s="37">
        <v>5602</v>
      </c>
      <c r="F63" s="37">
        <v>0</v>
      </c>
      <c r="G63" s="38">
        <v>0.372</v>
      </c>
      <c r="H63" s="38">
        <v>0</v>
      </c>
      <c r="I63" s="38">
        <v>5</v>
      </c>
      <c r="J63" s="38">
        <v>0</v>
      </c>
      <c r="K63" s="38">
        <v>5</v>
      </c>
      <c r="L63" s="38">
        <v>0</v>
      </c>
      <c r="M63" s="39" t="s">
        <v>164</v>
      </c>
      <c r="N63" s="39" t="s">
        <v>164</v>
      </c>
      <c r="O63" s="40">
        <v>5</v>
      </c>
      <c r="P63" s="22"/>
    </row>
    <row r="64" spans="1:16" ht="30" x14ac:dyDescent="0.25">
      <c r="A64" s="35">
        <v>560099</v>
      </c>
      <c r="B64" s="75" t="s">
        <v>127</v>
      </c>
      <c r="C64" s="37">
        <v>236</v>
      </c>
      <c r="D64" s="37">
        <v>39</v>
      </c>
      <c r="E64" s="37">
        <v>1308</v>
      </c>
      <c r="F64" s="37">
        <v>130</v>
      </c>
      <c r="G64" s="38">
        <v>0.18</v>
      </c>
      <c r="H64" s="38">
        <v>0.3</v>
      </c>
      <c r="I64" s="38">
        <v>1.8440000000000001</v>
      </c>
      <c r="J64" s="38">
        <v>3.5945</v>
      </c>
      <c r="K64" s="38">
        <v>1.7849999999999999</v>
      </c>
      <c r="L64" s="38">
        <v>0.115</v>
      </c>
      <c r="M64" s="39" t="s">
        <v>164</v>
      </c>
      <c r="N64" s="39" t="s">
        <v>164</v>
      </c>
      <c r="O64" s="40">
        <v>1.9</v>
      </c>
    </row>
    <row r="65" spans="1:16" x14ac:dyDescent="0.25">
      <c r="A65" s="35">
        <v>560205</v>
      </c>
      <c r="B65" s="75" t="s">
        <v>129</v>
      </c>
      <c r="C65" s="37">
        <v>6</v>
      </c>
      <c r="D65" s="37">
        <v>2</v>
      </c>
      <c r="E65" s="37">
        <v>47</v>
      </c>
      <c r="F65" s="37">
        <v>185</v>
      </c>
      <c r="G65" s="38">
        <v>0.128</v>
      </c>
      <c r="H65" s="38">
        <v>1.0999999999999999E-2</v>
      </c>
      <c r="I65" s="38">
        <v>0</v>
      </c>
      <c r="J65" s="38">
        <v>0</v>
      </c>
      <c r="K65" s="38">
        <v>0</v>
      </c>
      <c r="L65" s="38">
        <v>0</v>
      </c>
      <c r="M65" s="39" t="s">
        <v>164</v>
      </c>
      <c r="N65" s="39" t="s">
        <v>164</v>
      </c>
      <c r="O65" s="40">
        <v>0</v>
      </c>
      <c r="P65" s="22"/>
    </row>
    <row r="66" spans="1:16" ht="45" x14ac:dyDescent="0.25">
      <c r="A66" s="35">
        <v>560206</v>
      </c>
      <c r="B66" s="75" t="s">
        <v>131</v>
      </c>
      <c r="C66" s="37">
        <v>45841</v>
      </c>
      <c r="D66" s="37">
        <v>13</v>
      </c>
      <c r="E66" s="37">
        <v>208044</v>
      </c>
      <c r="F66" s="37">
        <v>59</v>
      </c>
      <c r="G66" s="38">
        <v>0.22</v>
      </c>
      <c r="H66" s="38">
        <v>0.22</v>
      </c>
      <c r="I66" s="38">
        <v>3.2624</v>
      </c>
      <c r="J66" s="38">
        <v>2.5994999999999999</v>
      </c>
      <c r="K66" s="38">
        <v>3.2624</v>
      </c>
      <c r="L66" s="38">
        <v>0</v>
      </c>
      <c r="M66" s="39" t="s">
        <v>164</v>
      </c>
      <c r="N66" s="39" t="s">
        <v>164</v>
      </c>
      <c r="O66" s="40">
        <v>3.2624</v>
      </c>
    </row>
    <row r="67" spans="1:16" ht="45" x14ac:dyDescent="0.25">
      <c r="A67" s="35">
        <v>560214</v>
      </c>
      <c r="B67" s="75" t="s">
        <v>133</v>
      </c>
      <c r="C67" s="37">
        <v>56603</v>
      </c>
      <c r="D67" s="37">
        <v>83949</v>
      </c>
      <c r="E67" s="37">
        <v>247494</v>
      </c>
      <c r="F67" s="37">
        <v>199578</v>
      </c>
      <c r="G67" s="38">
        <v>0.22900000000000001</v>
      </c>
      <c r="H67" s="38">
        <v>0.42099999999999999</v>
      </c>
      <c r="I67" s="38">
        <v>3.5815999999999999</v>
      </c>
      <c r="J67" s="38">
        <v>5</v>
      </c>
      <c r="K67" s="38">
        <v>2.7077</v>
      </c>
      <c r="L67" s="38">
        <v>1.22</v>
      </c>
      <c r="M67" s="39" t="s">
        <v>164</v>
      </c>
      <c r="N67" s="39" t="s">
        <v>164</v>
      </c>
      <c r="O67" s="40">
        <v>3.9277000000000002</v>
      </c>
    </row>
    <row r="68" spans="1:16" x14ac:dyDescent="0.25">
      <c r="A68" s="42"/>
      <c r="B68" s="76" t="s">
        <v>165</v>
      </c>
      <c r="C68" s="37">
        <f>SUM(C7:C67)</f>
        <v>1471323</v>
      </c>
      <c r="D68" s="37">
        <f>SUM(D7:D67)</f>
        <v>1888304</v>
      </c>
      <c r="E68" s="37">
        <f>SUM(E7:E67)</f>
        <v>4386680</v>
      </c>
      <c r="F68" s="37">
        <f>SUM(F7:F67)</f>
        <v>3407071</v>
      </c>
      <c r="G68" s="38">
        <f>C68/E68</f>
        <v>0.33539999999999998</v>
      </c>
      <c r="H68" s="47">
        <f>D68/F68</f>
        <v>0.55420000000000003</v>
      </c>
      <c r="I68" s="32"/>
      <c r="J68" s="38"/>
      <c r="K68" s="44"/>
      <c r="L68" s="44"/>
      <c r="M68" s="45"/>
      <c r="N68" s="45"/>
      <c r="O68" s="46"/>
    </row>
  </sheetData>
  <mergeCells count="12">
    <mergeCell ref="K4:L4"/>
    <mergeCell ref="M4:N4"/>
    <mergeCell ref="I1:J1"/>
    <mergeCell ref="A3:H3"/>
    <mergeCell ref="A4:A5"/>
    <mergeCell ref="B4:B5"/>
    <mergeCell ref="C4:D4"/>
    <mergeCell ref="E4:F4"/>
    <mergeCell ref="G4:H4"/>
    <mergeCell ref="I4:J4"/>
    <mergeCell ref="L1:O1"/>
    <mergeCell ref="A2:O2"/>
  </mergeCells>
  <pageMargins left="0.7" right="0.7" top="0.75" bottom="0.75" header="0.3" footer="0.3"/>
  <pageSetup paperSize="9" scale="6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10" zoomScaleNormal="10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8.7109375" style="18" customWidth="1"/>
    <col min="2" max="2" width="28.5703125" style="74" customWidth="1"/>
    <col min="3" max="4" width="13.28515625" style="19" customWidth="1"/>
    <col min="5" max="5" width="12.140625" style="19" customWidth="1"/>
    <col min="6" max="6" width="14.28515625" style="25" customWidth="1"/>
    <col min="7" max="7" width="10.7109375" style="25" customWidth="1"/>
    <col min="8" max="8" width="10.5703125" style="21" customWidth="1"/>
    <col min="9" max="9" width="11.42578125" style="21" customWidth="1"/>
    <col min="10" max="10" width="10.85546875" style="25" bestFit="1" customWidth="1"/>
    <col min="11" max="11" width="10.28515625" style="22" customWidth="1"/>
    <col min="12" max="12" width="9.140625" style="22"/>
    <col min="13" max="13" width="9.140625" style="23" customWidth="1"/>
    <col min="14" max="14" width="9.140625" style="23"/>
    <col min="15" max="15" width="12.85546875" customWidth="1"/>
  </cols>
  <sheetData>
    <row r="1" spans="1:16" ht="41.25" customHeight="1" x14ac:dyDescent="0.25">
      <c r="F1" s="20"/>
      <c r="G1" s="20"/>
      <c r="I1" s="461"/>
      <c r="J1" s="461"/>
      <c r="L1" s="406" t="s">
        <v>247</v>
      </c>
      <c r="M1" s="406"/>
      <c r="N1" s="406"/>
      <c r="O1" s="406"/>
    </row>
    <row r="2" spans="1:16" ht="18" x14ac:dyDescent="0.25">
      <c r="A2" s="435" t="s">
        <v>151</v>
      </c>
      <c r="B2" s="435"/>
      <c r="C2" s="435"/>
      <c r="D2" s="435"/>
      <c r="E2" s="435"/>
      <c r="F2" s="435"/>
      <c r="G2" s="435"/>
      <c r="H2" s="435"/>
      <c r="I2" s="435"/>
      <c r="J2" s="435"/>
    </row>
    <row r="3" spans="1:16" s="19" customFormat="1" ht="12.75" x14ac:dyDescent="0.2">
      <c r="A3" s="443" t="s">
        <v>152</v>
      </c>
      <c r="B3" s="443"/>
      <c r="C3" s="443"/>
      <c r="D3" s="443"/>
      <c r="E3" s="443"/>
      <c r="F3" s="443"/>
      <c r="G3" s="443"/>
      <c r="H3" s="443"/>
      <c r="I3" s="24"/>
      <c r="J3" s="24"/>
      <c r="K3" s="20"/>
      <c r="L3" s="25"/>
      <c r="M3" s="26"/>
      <c r="N3" s="27"/>
    </row>
    <row r="4" spans="1:16" s="78" customFormat="1" ht="54" customHeight="1" x14ac:dyDescent="0.2">
      <c r="A4" s="444" t="s">
        <v>1</v>
      </c>
      <c r="B4" s="436" t="s">
        <v>153</v>
      </c>
      <c r="C4" s="447" t="s">
        <v>154</v>
      </c>
      <c r="D4" s="448"/>
      <c r="E4" s="485" t="s">
        <v>155</v>
      </c>
      <c r="F4" s="486"/>
      <c r="G4" s="487" t="s">
        <v>156</v>
      </c>
      <c r="H4" s="488"/>
      <c r="I4" s="489" t="s">
        <v>157</v>
      </c>
      <c r="J4" s="490"/>
      <c r="K4" s="481" t="s">
        <v>158</v>
      </c>
      <c r="L4" s="482"/>
      <c r="M4" s="483" t="s">
        <v>159</v>
      </c>
      <c r="N4" s="484"/>
      <c r="O4" s="77" t="s">
        <v>160</v>
      </c>
    </row>
    <row r="5" spans="1:16" s="78" customFormat="1" ht="25.5" customHeight="1" x14ac:dyDescent="0.2">
      <c r="A5" s="444"/>
      <c r="B5" s="436"/>
      <c r="C5" s="79" t="s">
        <v>161</v>
      </c>
      <c r="D5" s="80" t="s">
        <v>162</v>
      </c>
      <c r="E5" s="79" t="s">
        <v>161</v>
      </c>
      <c r="F5" s="80" t="s">
        <v>162</v>
      </c>
      <c r="G5" s="81" t="s">
        <v>161</v>
      </c>
      <c r="H5" s="82" t="s">
        <v>162</v>
      </c>
      <c r="I5" s="81" t="s">
        <v>161</v>
      </c>
      <c r="J5" s="82" t="s">
        <v>162</v>
      </c>
      <c r="K5" s="81" t="s">
        <v>161</v>
      </c>
      <c r="L5" s="82" t="s">
        <v>162</v>
      </c>
      <c r="M5" s="83" t="s">
        <v>161</v>
      </c>
      <c r="N5" s="84" t="s">
        <v>162</v>
      </c>
      <c r="O5" s="79" t="s">
        <v>163</v>
      </c>
    </row>
    <row r="6" spans="1:16" x14ac:dyDescent="0.25">
      <c r="A6" s="35"/>
      <c r="B6" s="36"/>
      <c r="C6" s="37"/>
      <c r="D6" s="37"/>
      <c r="E6" s="37"/>
      <c r="F6" s="37"/>
      <c r="G6" s="38"/>
      <c r="H6" s="38"/>
      <c r="I6" s="38"/>
      <c r="J6" s="38"/>
      <c r="K6" s="38"/>
      <c r="L6" s="38"/>
      <c r="M6" s="39"/>
      <c r="N6" s="39"/>
      <c r="O6" s="40"/>
    </row>
    <row r="7" spans="1:16" ht="30" x14ac:dyDescent="0.25">
      <c r="A7" s="35">
        <v>560002</v>
      </c>
      <c r="B7" s="75" t="s">
        <v>13</v>
      </c>
      <c r="C7" s="37">
        <v>72515</v>
      </c>
      <c r="D7" s="37">
        <v>0</v>
      </c>
      <c r="E7" s="37">
        <v>17654</v>
      </c>
      <c r="F7" s="37">
        <v>0</v>
      </c>
      <c r="G7" s="38">
        <v>4.1079999999999997</v>
      </c>
      <c r="H7" s="38">
        <v>0</v>
      </c>
      <c r="I7" s="38">
        <v>4.9120999999999997</v>
      </c>
      <c r="J7" s="38">
        <v>0</v>
      </c>
      <c r="K7" s="38">
        <v>4.9120999999999997</v>
      </c>
      <c r="L7" s="38">
        <v>0</v>
      </c>
      <c r="M7" s="39" t="s">
        <v>164</v>
      </c>
      <c r="N7" s="39" t="s">
        <v>164</v>
      </c>
      <c r="O7" s="40">
        <v>4.9120999999999997</v>
      </c>
      <c r="P7" s="22"/>
    </row>
    <row r="8" spans="1:16" ht="30" x14ac:dyDescent="0.25">
      <c r="A8" s="35">
        <v>560014</v>
      </c>
      <c r="B8" s="75" t="s">
        <v>15</v>
      </c>
      <c r="C8" s="37">
        <v>22599</v>
      </c>
      <c r="D8" s="37">
        <v>206</v>
      </c>
      <c r="E8" s="37">
        <v>5168</v>
      </c>
      <c r="F8" s="37">
        <v>164</v>
      </c>
      <c r="G8" s="38">
        <v>4.3730000000000002</v>
      </c>
      <c r="H8" s="38">
        <v>1.256</v>
      </c>
      <c r="I8" s="38">
        <v>5</v>
      </c>
      <c r="J8" s="38">
        <v>0.16170000000000001</v>
      </c>
      <c r="K8" s="38">
        <v>4.8449999999999998</v>
      </c>
      <c r="L8" s="38">
        <v>5.0000000000000001E-3</v>
      </c>
      <c r="M8" s="39" t="s">
        <v>164</v>
      </c>
      <c r="N8" s="39" t="s">
        <v>164</v>
      </c>
      <c r="O8" s="40">
        <v>4.8499999999999996</v>
      </c>
    </row>
    <row r="9" spans="1:16" x14ac:dyDescent="0.25">
      <c r="A9" s="35">
        <v>560017</v>
      </c>
      <c r="B9" s="75" t="s">
        <v>17</v>
      </c>
      <c r="C9" s="37">
        <v>359451</v>
      </c>
      <c r="D9" s="37">
        <v>1</v>
      </c>
      <c r="E9" s="37">
        <v>79343</v>
      </c>
      <c r="F9" s="37">
        <v>1</v>
      </c>
      <c r="G9" s="38">
        <v>4.53</v>
      </c>
      <c r="H9" s="38">
        <v>1</v>
      </c>
      <c r="I9" s="38">
        <v>5</v>
      </c>
      <c r="J9" s="38">
        <v>0</v>
      </c>
      <c r="K9" s="38">
        <v>5</v>
      </c>
      <c r="L9" s="38">
        <v>0</v>
      </c>
      <c r="M9" s="39" t="s">
        <v>164</v>
      </c>
      <c r="N9" s="39" t="s">
        <v>164</v>
      </c>
      <c r="O9" s="40">
        <v>5</v>
      </c>
      <c r="P9" s="22"/>
    </row>
    <row r="10" spans="1:16" x14ac:dyDescent="0.25">
      <c r="A10" s="35">
        <v>560019</v>
      </c>
      <c r="B10" s="75" t="s">
        <v>19</v>
      </c>
      <c r="C10" s="37">
        <v>326727</v>
      </c>
      <c r="D10" s="37">
        <v>36578</v>
      </c>
      <c r="E10" s="37">
        <v>88514</v>
      </c>
      <c r="F10" s="37">
        <v>3434</v>
      </c>
      <c r="G10" s="38">
        <v>3.6909999999999998</v>
      </c>
      <c r="H10" s="38">
        <v>10.651999999999999</v>
      </c>
      <c r="I10" s="38">
        <v>4.3132999999999999</v>
      </c>
      <c r="J10" s="38">
        <v>5</v>
      </c>
      <c r="K10" s="38">
        <v>4.1536999999999997</v>
      </c>
      <c r="L10" s="38">
        <v>0.185</v>
      </c>
      <c r="M10" s="39" t="s">
        <v>164</v>
      </c>
      <c r="N10" s="39" t="s">
        <v>164</v>
      </c>
      <c r="O10" s="40">
        <v>4.3387000000000002</v>
      </c>
    </row>
    <row r="11" spans="1:16" x14ac:dyDescent="0.25">
      <c r="A11" s="35">
        <v>560021</v>
      </c>
      <c r="B11" s="75" t="s">
        <v>21</v>
      </c>
      <c r="C11" s="37">
        <v>260591</v>
      </c>
      <c r="D11" s="37">
        <v>432804</v>
      </c>
      <c r="E11" s="37">
        <v>56375</v>
      </c>
      <c r="F11" s="37">
        <v>39651</v>
      </c>
      <c r="G11" s="38">
        <v>4.6219999999999999</v>
      </c>
      <c r="H11" s="38">
        <v>10.914999999999999</v>
      </c>
      <c r="I11" s="38">
        <v>5</v>
      </c>
      <c r="J11" s="38">
        <v>5</v>
      </c>
      <c r="K11" s="38">
        <v>2.9350000000000001</v>
      </c>
      <c r="L11" s="38">
        <v>2.0649999999999999</v>
      </c>
      <c r="M11" s="39" t="s">
        <v>164</v>
      </c>
      <c r="N11" s="39" t="s">
        <v>164</v>
      </c>
      <c r="O11" s="40">
        <v>5</v>
      </c>
      <c r="P11" s="22"/>
    </row>
    <row r="12" spans="1:16" x14ac:dyDescent="0.25">
      <c r="A12" s="35">
        <v>560022</v>
      </c>
      <c r="B12" s="75" t="s">
        <v>23</v>
      </c>
      <c r="C12" s="37">
        <v>256253</v>
      </c>
      <c r="D12" s="37">
        <v>217001</v>
      </c>
      <c r="E12" s="37">
        <v>67471</v>
      </c>
      <c r="F12" s="37">
        <v>23651</v>
      </c>
      <c r="G12" s="38">
        <v>3.798</v>
      </c>
      <c r="H12" s="38">
        <v>9.1750000000000007</v>
      </c>
      <c r="I12" s="38">
        <v>4.4668999999999999</v>
      </c>
      <c r="J12" s="38">
        <v>5</v>
      </c>
      <c r="K12" s="38">
        <v>3.3054999999999999</v>
      </c>
      <c r="L12" s="38">
        <v>1.3</v>
      </c>
      <c r="M12" s="39" t="s">
        <v>164</v>
      </c>
      <c r="N12" s="39" t="s">
        <v>164</v>
      </c>
      <c r="O12" s="40">
        <v>4.6055000000000001</v>
      </c>
    </row>
    <row r="13" spans="1:16" x14ac:dyDescent="0.25">
      <c r="A13" s="35">
        <v>560024</v>
      </c>
      <c r="B13" s="75" t="s">
        <v>25</v>
      </c>
      <c r="C13" s="37">
        <v>6394</v>
      </c>
      <c r="D13" s="37">
        <v>553993</v>
      </c>
      <c r="E13" s="37">
        <v>2157</v>
      </c>
      <c r="F13" s="37">
        <v>52133</v>
      </c>
      <c r="G13" s="38">
        <v>2.964</v>
      </c>
      <c r="H13" s="38">
        <v>10.627000000000001</v>
      </c>
      <c r="I13" s="38">
        <v>3.2694000000000001</v>
      </c>
      <c r="J13" s="38">
        <v>5</v>
      </c>
      <c r="K13" s="38">
        <v>0.1308</v>
      </c>
      <c r="L13" s="38">
        <v>4.8</v>
      </c>
      <c r="M13" s="39" t="s">
        <v>164</v>
      </c>
      <c r="N13" s="39" t="s">
        <v>164</v>
      </c>
      <c r="O13" s="40">
        <v>4.9307999999999996</v>
      </c>
      <c r="P13" s="22"/>
    </row>
    <row r="14" spans="1:16" ht="30" x14ac:dyDescent="0.25">
      <c r="A14" s="35">
        <v>560026</v>
      </c>
      <c r="B14" s="75" t="s">
        <v>27</v>
      </c>
      <c r="C14" s="37">
        <v>368684</v>
      </c>
      <c r="D14" s="37">
        <v>193303</v>
      </c>
      <c r="E14" s="37">
        <v>101753</v>
      </c>
      <c r="F14" s="37">
        <v>20548</v>
      </c>
      <c r="G14" s="38">
        <v>3.6230000000000002</v>
      </c>
      <c r="H14" s="38">
        <v>9.407</v>
      </c>
      <c r="I14" s="38">
        <v>4.2157</v>
      </c>
      <c r="J14" s="38">
        <v>5</v>
      </c>
      <c r="K14" s="38">
        <v>3.5074000000000001</v>
      </c>
      <c r="L14" s="38">
        <v>0.84</v>
      </c>
      <c r="M14" s="41">
        <v>1</v>
      </c>
      <c r="N14" s="39" t="s">
        <v>164</v>
      </c>
      <c r="O14" s="40">
        <v>0.84</v>
      </c>
    </row>
    <row r="15" spans="1:16" x14ac:dyDescent="0.25">
      <c r="A15" s="35">
        <v>560032</v>
      </c>
      <c r="B15" s="75" t="s">
        <v>29</v>
      </c>
      <c r="C15" s="37">
        <v>68434</v>
      </c>
      <c r="D15" s="37">
        <v>0</v>
      </c>
      <c r="E15" s="37">
        <v>20151</v>
      </c>
      <c r="F15" s="37">
        <v>0</v>
      </c>
      <c r="G15" s="38">
        <v>3.3959999999999999</v>
      </c>
      <c r="H15" s="38">
        <v>0</v>
      </c>
      <c r="I15" s="38">
        <v>3.8896999999999999</v>
      </c>
      <c r="J15" s="38">
        <v>0</v>
      </c>
      <c r="K15" s="38">
        <v>3.8896999999999999</v>
      </c>
      <c r="L15" s="38">
        <v>0</v>
      </c>
      <c r="M15" s="39" t="s">
        <v>164</v>
      </c>
      <c r="N15" s="39" t="s">
        <v>164</v>
      </c>
      <c r="O15" s="40">
        <v>3.8896999999999999</v>
      </c>
      <c r="P15" s="22"/>
    </row>
    <row r="16" spans="1:16" x14ac:dyDescent="0.25">
      <c r="A16" s="35">
        <v>560033</v>
      </c>
      <c r="B16" s="75" t="s">
        <v>31</v>
      </c>
      <c r="C16" s="37">
        <v>221088</v>
      </c>
      <c r="D16" s="37">
        <v>0</v>
      </c>
      <c r="E16" s="37">
        <v>43117</v>
      </c>
      <c r="F16" s="37">
        <v>0</v>
      </c>
      <c r="G16" s="38">
        <v>5.1280000000000001</v>
      </c>
      <c r="H16" s="38">
        <v>0</v>
      </c>
      <c r="I16" s="38">
        <v>5</v>
      </c>
      <c r="J16" s="38">
        <v>0</v>
      </c>
      <c r="K16" s="38">
        <v>5</v>
      </c>
      <c r="L16" s="38">
        <v>0</v>
      </c>
      <c r="M16" s="39" t="s">
        <v>164</v>
      </c>
      <c r="N16" s="39" t="s">
        <v>164</v>
      </c>
      <c r="O16" s="40">
        <v>5</v>
      </c>
    </row>
    <row r="17" spans="1:16" x14ac:dyDescent="0.25">
      <c r="A17" s="35">
        <v>560034</v>
      </c>
      <c r="B17" s="75" t="s">
        <v>33</v>
      </c>
      <c r="C17" s="37">
        <v>165163</v>
      </c>
      <c r="D17" s="37">
        <v>7</v>
      </c>
      <c r="E17" s="37">
        <v>37720</v>
      </c>
      <c r="F17" s="37">
        <v>4</v>
      </c>
      <c r="G17" s="38">
        <v>4.3789999999999996</v>
      </c>
      <c r="H17" s="38">
        <v>1.75</v>
      </c>
      <c r="I17" s="38">
        <v>5</v>
      </c>
      <c r="J17" s="38">
        <v>0.4738</v>
      </c>
      <c r="K17" s="38">
        <v>5</v>
      </c>
      <c r="L17" s="38">
        <v>0</v>
      </c>
      <c r="M17" s="39" t="s">
        <v>164</v>
      </c>
      <c r="N17" s="39" t="s">
        <v>164</v>
      </c>
      <c r="O17" s="40">
        <v>5</v>
      </c>
      <c r="P17" s="22"/>
    </row>
    <row r="18" spans="1:16" x14ac:dyDescent="0.25">
      <c r="A18" s="35">
        <v>560035</v>
      </c>
      <c r="B18" s="75" t="s">
        <v>35</v>
      </c>
      <c r="C18" s="37">
        <v>1985</v>
      </c>
      <c r="D18" s="37">
        <v>313720</v>
      </c>
      <c r="E18" s="37">
        <v>1805</v>
      </c>
      <c r="F18" s="37">
        <v>32855</v>
      </c>
      <c r="G18" s="38">
        <v>1.1000000000000001</v>
      </c>
      <c r="H18" s="38">
        <v>9.5489999999999995</v>
      </c>
      <c r="I18" s="38">
        <v>0.59299999999999997</v>
      </c>
      <c r="J18" s="38">
        <v>5</v>
      </c>
      <c r="K18" s="38">
        <v>3.0800000000000001E-2</v>
      </c>
      <c r="L18" s="38">
        <v>4.74</v>
      </c>
      <c r="M18" s="39" t="s">
        <v>164</v>
      </c>
      <c r="N18" s="39" t="s">
        <v>164</v>
      </c>
      <c r="O18" s="40">
        <v>4.7708000000000004</v>
      </c>
    </row>
    <row r="19" spans="1:16" x14ac:dyDescent="0.25">
      <c r="A19" s="35">
        <v>560036</v>
      </c>
      <c r="B19" s="75" t="s">
        <v>37</v>
      </c>
      <c r="C19" s="37">
        <v>128629</v>
      </c>
      <c r="D19" s="37">
        <v>79509</v>
      </c>
      <c r="E19" s="37">
        <v>45681</v>
      </c>
      <c r="F19" s="37">
        <v>10463</v>
      </c>
      <c r="G19" s="38">
        <v>2.8159999999999998</v>
      </c>
      <c r="H19" s="38">
        <v>7.5990000000000002</v>
      </c>
      <c r="I19" s="38">
        <v>3.0569000000000002</v>
      </c>
      <c r="J19" s="38">
        <v>4.1684999999999999</v>
      </c>
      <c r="K19" s="38">
        <v>2.4883000000000002</v>
      </c>
      <c r="L19" s="38">
        <v>0.77529999999999999</v>
      </c>
      <c r="M19" s="39" t="s">
        <v>164</v>
      </c>
      <c r="N19" s="39" t="s">
        <v>164</v>
      </c>
      <c r="O19" s="40">
        <v>3.2637</v>
      </c>
      <c r="P19" s="22"/>
    </row>
    <row r="20" spans="1:16" x14ac:dyDescent="0.25">
      <c r="A20" s="35">
        <v>560041</v>
      </c>
      <c r="B20" s="75" t="s">
        <v>39</v>
      </c>
      <c r="C20" s="37">
        <v>593</v>
      </c>
      <c r="D20" s="37">
        <v>177147</v>
      </c>
      <c r="E20" s="37">
        <v>420</v>
      </c>
      <c r="F20" s="37">
        <v>19484</v>
      </c>
      <c r="G20" s="38">
        <v>1.4119999999999999</v>
      </c>
      <c r="H20" s="38">
        <v>9.0920000000000005</v>
      </c>
      <c r="I20" s="38">
        <v>1.0409999999999999</v>
      </c>
      <c r="J20" s="38">
        <v>5</v>
      </c>
      <c r="K20" s="38">
        <v>2.1899999999999999E-2</v>
      </c>
      <c r="L20" s="38">
        <v>4.8949999999999996</v>
      </c>
      <c r="M20" s="39" t="s">
        <v>164</v>
      </c>
      <c r="N20" s="39" t="s">
        <v>164</v>
      </c>
      <c r="O20" s="40">
        <v>4.9169</v>
      </c>
    </row>
    <row r="21" spans="1:16" x14ac:dyDescent="0.25">
      <c r="A21" s="35">
        <v>560043</v>
      </c>
      <c r="B21" s="75" t="s">
        <v>41</v>
      </c>
      <c r="C21" s="37">
        <v>72160</v>
      </c>
      <c r="D21" s="37">
        <v>45891</v>
      </c>
      <c r="E21" s="37">
        <v>20673</v>
      </c>
      <c r="F21" s="37">
        <v>5151</v>
      </c>
      <c r="G21" s="38">
        <v>3.4910000000000001</v>
      </c>
      <c r="H21" s="38">
        <v>8.9090000000000007</v>
      </c>
      <c r="I21" s="38">
        <v>4.0260999999999996</v>
      </c>
      <c r="J21" s="38">
        <v>4.9961000000000002</v>
      </c>
      <c r="K21" s="38">
        <v>3.2248999999999999</v>
      </c>
      <c r="L21" s="38">
        <v>0.99419999999999997</v>
      </c>
      <c r="M21" s="39" t="s">
        <v>164</v>
      </c>
      <c r="N21" s="39" t="s">
        <v>164</v>
      </c>
      <c r="O21" s="40">
        <v>4.2191000000000001</v>
      </c>
      <c r="P21" s="22"/>
    </row>
    <row r="22" spans="1:16" x14ac:dyDescent="0.25">
      <c r="A22" s="35">
        <v>560045</v>
      </c>
      <c r="B22" s="75" t="s">
        <v>43</v>
      </c>
      <c r="C22" s="37">
        <v>76773</v>
      </c>
      <c r="D22" s="37">
        <v>68508</v>
      </c>
      <c r="E22" s="37">
        <v>20396</v>
      </c>
      <c r="F22" s="37">
        <v>6019</v>
      </c>
      <c r="G22" s="38">
        <v>3.7639999999999998</v>
      </c>
      <c r="H22" s="38">
        <v>11.382</v>
      </c>
      <c r="I22" s="38">
        <v>4.4180999999999999</v>
      </c>
      <c r="J22" s="38">
        <v>5</v>
      </c>
      <c r="K22" s="38">
        <v>3.4108000000000001</v>
      </c>
      <c r="L22" s="38">
        <v>1.1399999999999999</v>
      </c>
      <c r="M22" s="39" t="s">
        <v>164</v>
      </c>
      <c r="N22" s="39" t="s">
        <v>164</v>
      </c>
      <c r="O22" s="40">
        <v>4.5507999999999997</v>
      </c>
    </row>
    <row r="23" spans="1:16" x14ac:dyDescent="0.25">
      <c r="A23" s="35">
        <v>560047</v>
      </c>
      <c r="B23" s="75" t="s">
        <v>45</v>
      </c>
      <c r="C23" s="37">
        <v>106583</v>
      </c>
      <c r="D23" s="37">
        <v>75352</v>
      </c>
      <c r="E23" s="37">
        <v>29133</v>
      </c>
      <c r="F23" s="37">
        <v>8267</v>
      </c>
      <c r="G23" s="38">
        <v>3.6579999999999999</v>
      </c>
      <c r="H23" s="38">
        <v>9.1150000000000002</v>
      </c>
      <c r="I23" s="38">
        <v>4.2659000000000002</v>
      </c>
      <c r="J23" s="38">
        <v>5</v>
      </c>
      <c r="K23" s="38">
        <v>3.3231999999999999</v>
      </c>
      <c r="L23" s="38">
        <v>1.105</v>
      </c>
      <c r="M23" s="39" t="s">
        <v>164</v>
      </c>
      <c r="N23" s="39" t="s">
        <v>164</v>
      </c>
      <c r="O23" s="40">
        <v>4.4282000000000004</v>
      </c>
      <c r="P23" s="22"/>
    </row>
    <row r="24" spans="1:16" x14ac:dyDescent="0.25">
      <c r="A24" s="35">
        <v>560052</v>
      </c>
      <c r="B24" s="75" t="s">
        <v>47</v>
      </c>
      <c r="C24" s="37">
        <v>82142</v>
      </c>
      <c r="D24" s="37">
        <v>40012</v>
      </c>
      <c r="E24" s="37">
        <v>17275</v>
      </c>
      <c r="F24" s="37">
        <v>5382</v>
      </c>
      <c r="G24" s="38">
        <v>4.7549999999999999</v>
      </c>
      <c r="H24" s="38">
        <v>7.4340000000000002</v>
      </c>
      <c r="I24" s="38">
        <v>5</v>
      </c>
      <c r="J24" s="38">
        <v>4.0643000000000002</v>
      </c>
      <c r="K24" s="38">
        <v>3.81</v>
      </c>
      <c r="L24" s="38">
        <v>0.96730000000000005</v>
      </c>
      <c r="M24" s="39" t="s">
        <v>164</v>
      </c>
      <c r="N24" s="39" t="s">
        <v>164</v>
      </c>
      <c r="O24" s="40">
        <v>4.7773000000000003</v>
      </c>
    </row>
    <row r="25" spans="1:16" x14ac:dyDescent="0.25">
      <c r="A25" s="35">
        <v>560053</v>
      </c>
      <c r="B25" s="75" t="s">
        <v>49</v>
      </c>
      <c r="C25" s="37">
        <v>47243</v>
      </c>
      <c r="D25" s="37">
        <v>31357</v>
      </c>
      <c r="E25" s="37">
        <v>15506</v>
      </c>
      <c r="F25" s="37">
        <v>4301</v>
      </c>
      <c r="G25" s="38">
        <v>3.0470000000000002</v>
      </c>
      <c r="H25" s="38">
        <v>7.2910000000000004</v>
      </c>
      <c r="I25" s="38">
        <v>3.3885999999999998</v>
      </c>
      <c r="J25" s="38">
        <v>3.9740000000000002</v>
      </c>
      <c r="K25" s="38">
        <v>2.6533000000000002</v>
      </c>
      <c r="L25" s="38">
        <v>0.86240000000000006</v>
      </c>
      <c r="M25" s="39" t="s">
        <v>164</v>
      </c>
      <c r="N25" s="39" t="s">
        <v>164</v>
      </c>
      <c r="O25" s="40">
        <v>3.5156000000000001</v>
      </c>
      <c r="P25" s="22"/>
    </row>
    <row r="26" spans="1:16" x14ac:dyDescent="0.25">
      <c r="A26" s="35">
        <v>560054</v>
      </c>
      <c r="B26" s="75" t="s">
        <v>51</v>
      </c>
      <c r="C26" s="37">
        <v>69571</v>
      </c>
      <c r="D26" s="37">
        <v>69803</v>
      </c>
      <c r="E26" s="37">
        <v>15700</v>
      </c>
      <c r="F26" s="37">
        <v>5320</v>
      </c>
      <c r="G26" s="38">
        <v>4.431</v>
      </c>
      <c r="H26" s="38">
        <v>13.121</v>
      </c>
      <c r="I26" s="38">
        <v>5</v>
      </c>
      <c r="J26" s="38">
        <v>5</v>
      </c>
      <c r="K26" s="38">
        <v>3.7349999999999999</v>
      </c>
      <c r="L26" s="38">
        <v>1.2649999999999999</v>
      </c>
      <c r="M26" s="39" t="s">
        <v>164</v>
      </c>
      <c r="N26" s="39" t="s">
        <v>164</v>
      </c>
      <c r="O26" s="40">
        <v>5</v>
      </c>
    </row>
    <row r="27" spans="1:16" x14ac:dyDescent="0.25">
      <c r="A27" s="35">
        <v>560055</v>
      </c>
      <c r="B27" s="75" t="s">
        <v>53</v>
      </c>
      <c r="C27" s="37">
        <v>21216</v>
      </c>
      <c r="D27" s="37">
        <v>20987</v>
      </c>
      <c r="E27" s="37">
        <v>10833</v>
      </c>
      <c r="F27" s="37">
        <v>2696</v>
      </c>
      <c r="G27" s="38">
        <v>1.958</v>
      </c>
      <c r="H27" s="38">
        <v>7.7839999999999998</v>
      </c>
      <c r="I27" s="38">
        <v>1.825</v>
      </c>
      <c r="J27" s="38">
        <v>4.2854000000000001</v>
      </c>
      <c r="K27" s="38">
        <v>1.4618</v>
      </c>
      <c r="L27" s="38">
        <v>0.8528</v>
      </c>
      <c r="M27" s="39" t="s">
        <v>164</v>
      </c>
      <c r="N27" s="39" t="s">
        <v>164</v>
      </c>
      <c r="O27" s="40">
        <v>2.3146</v>
      </c>
      <c r="P27" s="22"/>
    </row>
    <row r="28" spans="1:16" x14ac:dyDescent="0.25">
      <c r="A28" s="35">
        <v>560056</v>
      </c>
      <c r="B28" s="75" t="s">
        <v>55</v>
      </c>
      <c r="C28" s="37">
        <v>48068</v>
      </c>
      <c r="D28" s="37">
        <v>26017</v>
      </c>
      <c r="E28" s="37">
        <v>15142</v>
      </c>
      <c r="F28" s="37">
        <v>3381</v>
      </c>
      <c r="G28" s="38">
        <v>3.1739999999999999</v>
      </c>
      <c r="H28" s="38">
        <v>7.6950000000000003</v>
      </c>
      <c r="I28" s="38">
        <v>3.5710000000000002</v>
      </c>
      <c r="J28" s="38">
        <v>4.2291999999999996</v>
      </c>
      <c r="K28" s="38">
        <v>2.9175</v>
      </c>
      <c r="L28" s="38">
        <v>0.77390000000000003</v>
      </c>
      <c r="M28" s="39" t="s">
        <v>164</v>
      </c>
      <c r="N28" s="39" t="s">
        <v>164</v>
      </c>
      <c r="O28" s="40">
        <v>3.6913999999999998</v>
      </c>
    </row>
    <row r="29" spans="1:16" x14ac:dyDescent="0.25">
      <c r="A29" s="35">
        <v>560057</v>
      </c>
      <c r="B29" s="75" t="s">
        <v>57</v>
      </c>
      <c r="C29" s="37">
        <v>60098</v>
      </c>
      <c r="D29" s="37">
        <v>38025</v>
      </c>
      <c r="E29" s="37">
        <v>12299</v>
      </c>
      <c r="F29" s="37">
        <v>3273</v>
      </c>
      <c r="G29" s="38">
        <v>4.8860000000000001</v>
      </c>
      <c r="H29" s="38">
        <v>11.618</v>
      </c>
      <c r="I29" s="38">
        <v>5</v>
      </c>
      <c r="J29" s="38">
        <v>5</v>
      </c>
      <c r="K29" s="38">
        <v>3.95</v>
      </c>
      <c r="L29" s="38">
        <v>1.05</v>
      </c>
      <c r="M29" s="39">
        <v>1</v>
      </c>
      <c r="N29" s="39" t="s">
        <v>164</v>
      </c>
      <c r="O29" s="40">
        <v>1.05</v>
      </c>
      <c r="P29" s="22"/>
    </row>
    <row r="30" spans="1:16" x14ac:dyDescent="0.25">
      <c r="A30" s="35">
        <v>560058</v>
      </c>
      <c r="B30" s="75" t="s">
        <v>59</v>
      </c>
      <c r="C30" s="37">
        <v>122023</v>
      </c>
      <c r="D30" s="37">
        <v>86594</v>
      </c>
      <c r="E30" s="37">
        <v>35026</v>
      </c>
      <c r="F30" s="37">
        <v>9985</v>
      </c>
      <c r="G30" s="38">
        <v>3.484</v>
      </c>
      <c r="H30" s="38">
        <v>8.6720000000000006</v>
      </c>
      <c r="I30" s="38">
        <v>4.0160999999999998</v>
      </c>
      <c r="J30" s="38">
        <v>4.8463000000000003</v>
      </c>
      <c r="K30" s="38">
        <v>3.1244999999999998</v>
      </c>
      <c r="L30" s="38">
        <v>1.0759000000000001</v>
      </c>
      <c r="M30" s="39" t="s">
        <v>164</v>
      </c>
      <c r="N30" s="39" t="s">
        <v>164</v>
      </c>
      <c r="O30" s="40">
        <v>4.2004000000000001</v>
      </c>
    </row>
    <row r="31" spans="1:16" x14ac:dyDescent="0.25">
      <c r="A31" s="35">
        <v>560059</v>
      </c>
      <c r="B31" s="75" t="s">
        <v>61</v>
      </c>
      <c r="C31" s="37">
        <v>38895</v>
      </c>
      <c r="D31" s="37">
        <v>23938</v>
      </c>
      <c r="E31" s="37">
        <v>10749</v>
      </c>
      <c r="F31" s="37">
        <v>2648</v>
      </c>
      <c r="G31" s="38">
        <v>3.6179999999999999</v>
      </c>
      <c r="H31" s="38">
        <v>9.0399999999999991</v>
      </c>
      <c r="I31" s="38">
        <v>4.2084999999999999</v>
      </c>
      <c r="J31" s="38">
        <v>5</v>
      </c>
      <c r="K31" s="38">
        <v>3.3752</v>
      </c>
      <c r="L31" s="38">
        <v>0.99</v>
      </c>
      <c r="M31" s="39" t="s">
        <v>164</v>
      </c>
      <c r="N31" s="39" t="s">
        <v>164</v>
      </c>
      <c r="O31" s="40">
        <v>4.3651999999999997</v>
      </c>
      <c r="P31" s="22"/>
    </row>
    <row r="32" spans="1:16" x14ac:dyDescent="0.25">
      <c r="A32" s="35">
        <v>560060</v>
      </c>
      <c r="B32" s="75" t="s">
        <v>63</v>
      </c>
      <c r="C32" s="37">
        <v>46087</v>
      </c>
      <c r="D32" s="37">
        <v>33060</v>
      </c>
      <c r="E32" s="37">
        <v>11767</v>
      </c>
      <c r="F32" s="37">
        <v>3254</v>
      </c>
      <c r="G32" s="38">
        <v>3.9169999999999998</v>
      </c>
      <c r="H32" s="38">
        <v>10.16</v>
      </c>
      <c r="I32" s="38">
        <v>4.6378000000000004</v>
      </c>
      <c r="J32" s="38">
        <v>5</v>
      </c>
      <c r="K32" s="38">
        <v>3.6314000000000002</v>
      </c>
      <c r="L32" s="38">
        <v>1.085</v>
      </c>
      <c r="M32" s="39" t="s">
        <v>164</v>
      </c>
      <c r="N32" s="39" t="s">
        <v>164</v>
      </c>
      <c r="O32" s="40">
        <v>4.7164000000000001</v>
      </c>
    </row>
    <row r="33" spans="1:16" x14ac:dyDescent="0.25">
      <c r="A33" s="35">
        <v>560061</v>
      </c>
      <c r="B33" s="75" t="s">
        <v>65</v>
      </c>
      <c r="C33" s="37">
        <v>57167</v>
      </c>
      <c r="D33" s="37">
        <v>42086</v>
      </c>
      <c r="E33" s="37">
        <v>17944</v>
      </c>
      <c r="F33" s="37">
        <v>5306</v>
      </c>
      <c r="G33" s="38">
        <v>3.1859999999999999</v>
      </c>
      <c r="H33" s="38">
        <v>7.9320000000000004</v>
      </c>
      <c r="I33" s="38">
        <v>3.5882000000000001</v>
      </c>
      <c r="J33" s="38">
        <v>4.3788999999999998</v>
      </c>
      <c r="K33" s="38">
        <v>2.7700999999999998</v>
      </c>
      <c r="L33" s="38">
        <v>0.99839999999999995</v>
      </c>
      <c r="M33" s="39" t="s">
        <v>164</v>
      </c>
      <c r="N33" s="39" t="s">
        <v>164</v>
      </c>
      <c r="O33" s="40">
        <v>3.7685</v>
      </c>
      <c r="P33" s="22"/>
    </row>
    <row r="34" spans="1:16" x14ac:dyDescent="0.25">
      <c r="A34" s="35">
        <v>560062</v>
      </c>
      <c r="B34" s="75" t="s">
        <v>67</v>
      </c>
      <c r="C34" s="37">
        <v>26623</v>
      </c>
      <c r="D34" s="37">
        <v>21085</v>
      </c>
      <c r="E34" s="37">
        <v>12724</v>
      </c>
      <c r="F34" s="37">
        <v>3375</v>
      </c>
      <c r="G34" s="38">
        <v>2.0920000000000001</v>
      </c>
      <c r="H34" s="38">
        <v>6.2469999999999999</v>
      </c>
      <c r="I34" s="38">
        <v>2.0173999999999999</v>
      </c>
      <c r="J34" s="38">
        <v>3.3144999999999998</v>
      </c>
      <c r="K34" s="38">
        <v>1.5936999999999999</v>
      </c>
      <c r="L34" s="38">
        <v>0.69599999999999995</v>
      </c>
      <c r="M34" s="39" t="s">
        <v>164</v>
      </c>
      <c r="N34" s="39" t="s">
        <v>164</v>
      </c>
      <c r="O34" s="40">
        <v>2.2898000000000001</v>
      </c>
    </row>
    <row r="35" spans="1:16" x14ac:dyDescent="0.25">
      <c r="A35" s="35">
        <v>560063</v>
      </c>
      <c r="B35" s="75" t="s">
        <v>69</v>
      </c>
      <c r="C35" s="37">
        <v>30443</v>
      </c>
      <c r="D35" s="37">
        <v>24808</v>
      </c>
      <c r="E35" s="37">
        <v>13900</v>
      </c>
      <c r="F35" s="37">
        <v>4039</v>
      </c>
      <c r="G35" s="38">
        <v>2.19</v>
      </c>
      <c r="H35" s="38">
        <v>6.1420000000000003</v>
      </c>
      <c r="I35" s="38">
        <v>2.1581000000000001</v>
      </c>
      <c r="J35" s="38">
        <v>3.2482000000000002</v>
      </c>
      <c r="K35" s="38">
        <v>1.6725000000000001</v>
      </c>
      <c r="L35" s="38">
        <v>0.73080000000000001</v>
      </c>
      <c r="M35" s="41">
        <v>1</v>
      </c>
      <c r="N35" s="39" t="s">
        <v>164</v>
      </c>
      <c r="O35" s="40">
        <v>0.73080000000000001</v>
      </c>
      <c r="P35" s="22"/>
    </row>
    <row r="36" spans="1:16" x14ac:dyDescent="0.25">
      <c r="A36" s="35">
        <v>560064</v>
      </c>
      <c r="B36" s="75" t="s">
        <v>71</v>
      </c>
      <c r="C36" s="37">
        <v>141379</v>
      </c>
      <c r="D36" s="37">
        <v>97509</v>
      </c>
      <c r="E36" s="37">
        <v>30501</v>
      </c>
      <c r="F36" s="37">
        <v>8716</v>
      </c>
      <c r="G36" s="38">
        <v>4.6349999999999998</v>
      </c>
      <c r="H36" s="38">
        <v>11.186999999999999</v>
      </c>
      <c r="I36" s="38">
        <v>5</v>
      </c>
      <c r="J36" s="38">
        <v>5</v>
      </c>
      <c r="K36" s="38">
        <v>3.89</v>
      </c>
      <c r="L36" s="38">
        <v>1.1100000000000001</v>
      </c>
      <c r="M36" s="39" t="s">
        <v>164</v>
      </c>
      <c r="N36" s="39" t="s">
        <v>164</v>
      </c>
      <c r="O36" s="40">
        <v>5</v>
      </c>
    </row>
    <row r="37" spans="1:16" x14ac:dyDescent="0.25">
      <c r="A37" s="35">
        <v>560065</v>
      </c>
      <c r="B37" s="75" t="s">
        <v>73</v>
      </c>
      <c r="C37" s="37">
        <v>52900</v>
      </c>
      <c r="D37" s="37">
        <v>29377</v>
      </c>
      <c r="E37" s="37">
        <v>12891</v>
      </c>
      <c r="F37" s="37">
        <v>3096</v>
      </c>
      <c r="G37" s="38">
        <v>4.1040000000000001</v>
      </c>
      <c r="H37" s="38">
        <v>9.4890000000000008</v>
      </c>
      <c r="I37" s="38">
        <v>4.9062999999999999</v>
      </c>
      <c r="J37" s="38">
        <v>5</v>
      </c>
      <c r="K37" s="38">
        <v>3.9544999999999999</v>
      </c>
      <c r="L37" s="38">
        <v>0.97</v>
      </c>
      <c r="M37" s="39" t="s">
        <v>164</v>
      </c>
      <c r="N37" s="39" t="s">
        <v>164</v>
      </c>
      <c r="O37" s="40">
        <v>4.9245000000000001</v>
      </c>
      <c r="P37" s="22"/>
    </row>
    <row r="38" spans="1:16" x14ac:dyDescent="0.25">
      <c r="A38" s="35">
        <v>560066</v>
      </c>
      <c r="B38" s="75" t="s">
        <v>75</v>
      </c>
      <c r="C38" s="37">
        <v>26620</v>
      </c>
      <c r="D38" s="37">
        <v>15532</v>
      </c>
      <c r="E38" s="37">
        <v>8788</v>
      </c>
      <c r="F38" s="37">
        <v>2205</v>
      </c>
      <c r="G38" s="38">
        <v>3.0289999999999999</v>
      </c>
      <c r="H38" s="38">
        <v>7.0439999999999996</v>
      </c>
      <c r="I38" s="38">
        <v>3.3628</v>
      </c>
      <c r="J38" s="38">
        <v>3.8178999999999998</v>
      </c>
      <c r="K38" s="38">
        <v>2.6869000000000001</v>
      </c>
      <c r="L38" s="38">
        <v>0.76739999999999997</v>
      </c>
      <c r="M38" s="39" t="s">
        <v>164</v>
      </c>
      <c r="N38" s="39" t="s">
        <v>164</v>
      </c>
      <c r="O38" s="40">
        <v>3.4542999999999999</v>
      </c>
    </row>
    <row r="39" spans="1:16" x14ac:dyDescent="0.25">
      <c r="A39" s="35">
        <v>560067</v>
      </c>
      <c r="B39" s="75" t="s">
        <v>77</v>
      </c>
      <c r="C39" s="37">
        <v>55789</v>
      </c>
      <c r="D39" s="37">
        <v>55196</v>
      </c>
      <c r="E39" s="37">
        <v>21717</v>
      </c>
      <c r="F39" s="37">
        <v>6718</v>
      </c>
      <c r="G39" s="38">
        <v>2.569</v>
      </c>
      <c r="H39" s="38">
        <v>8.2159999999999993</v>
      </c>
      <c r="I39" s="38">
        <v>2.7023000000000001</v>
      </c>
      <c r="J39" s="38">
        <v>4.5583</v>
      </c>
      <c r="K39" s="38">
        <v>2.0644999999999998</v>
      </c>
      <c r="L39" s="38">
        <v>1.0758000000000001</v>
      </c>
      <c r="M39" s="39" t="s">
        <v>164</v>
      </c>
      <c r="N39" s="39" t="s">
        <v>164</v>
      </c>
      <c r="O39" s="40">
        <v>3.1402999999999999</v>
      </c>
      <c r="P39" s="22"/>
    </row>
    <row r="40" spans="1:16" x14ac:dyDescent="0.25">
      <c r="A40" s="35">
        <v>560068</v>
      </c>
      <c r="B40" s="75" t="s">
        <v>79</v>
      </c>
      <c r="C40" s="37">
        <v>77564</v>
      </c>
      <c r="D40" s="37">
        <v>55991</v>
      </c>
      <c r="E40" s="37">
        <v>25343</v>
      </c>
      <c r="F40" s="37">
        <v>7458</v>
      </c>
      <c r="G40" s="38">
        <v>3.0609999999999999</v>
      </c>
      <c r="H40" s="38">
        <v>7.508</v>
      </c>
      <c r="I40" s="38">
        <v>3.4087000000000001</v>
      </c>
      <c r="J40" s="38">
        <v>4.1111000000000004</v>
      </c>
      <c r="K40" s="38">
        <v>2.6349</v>
      </c>
      <c r="L40" s="38">
        <v>0.93320000000000003</v>
      </c>
      <c r="M40" s="39" t="s">
        <v>164</v>
      </c>
      <c r="N40" s="39" t="s">
        <v>164</v>
      </c>
      <c r="O40" s="40">
        <v>3.5680999999999998</v>
      </c>
    </row>
    <row r="41" spans="1:16" x14ac:dyDescent="0.25">
      <c r="A41" s="35">
        <v>560069</v>
      </c>
      <c r="B41" s="75" t="s">
        <v>81</v>
      </c>
      <c r="C41" s="37">
        <v>92748</v>
      </c>
      <c r="D41" s="37">
        <v>37950</v>
      </c>
      <c r="E41" s="37">
        <v>15470</v>
      </c>
      <c r="F41" s="37">
        <v>4357</v>
      </c>
      <c r="G41" s="38">
        <v>5.9950000000000001</v>
      </c>
      <c r="H41" s="38">
        <v>8.7100000000000009</v>
      </c>
      <c r="I41" s="38">
        <v>5</v>
      </c>
      <c r="J41" s="38">
        <v>4.8703000000000003</v>
      </c>
      <c r="K41" s="38">
        <v>3.9</v>
      </c>
      <c r="L41" s="38">
        <v>1.0714999999999999</v>
      </c>
      <c r="M41" s="39" t="s">
        <v>164</v>
      </c>
      <c r="N41" s="39" t="s">
        <v>164</v>
      </c>
      <c r="O41" s="40">
        <v>4.9714999999999998</v>
      </c>
      <c r="P41" s="22"/>
    </row>
    <row r="42" spans="1:16" x14ac:dyDescent="0.25">
      <c r="A42" s="35">
        <v>560070</v>
      </c>
      <c r="B42" s="75" t="s">
        <v>83</v>
      </c>
      <c r="C42" s="37">
        <v>262951</v>
      </c>
      <c r="D42" s="37">
        <v>172073</v>
      </c>
      <c r="E42" s="37">
        <v>59834</v>
      </c>
      <c r="F42" s="37">
        <v>19534</v>
      </c>
      <c r="G42" s="38">
        <v>4.3949999999999996</v>
      </c>
      <c r="H42" s="38">
        <v>8.8089999999999993</v>
      </c>
      <c r="I42" s="38">
        <v>5</v>
      </c>
      <c r="J42" s="38">
        <v>4.9329000000000001</v>
      </c>
      <c r="K42" s="38">
        <v>3.77</v>
      </c>
      <c r="L42" s="38">
        <v>1.2135</v>
      </c>
      <c r="M42" s="39" t="s">
        <v>164</v>
      </c>
      <c r="N42" s="39" t="s">
        <v>164</v>
      </c>
      <c r="O42" s="40">
        <v>4.9835000000000003</v>
      </c>
    </row>
    <row r="43" spans="1:16" x14ac:dyDescent="0.25">
      <c r="A43" s="35">
        <v>560071</v>
      </c>
      <c r="B43" s="75" t="s">
        <v>85</v>
      </c>
      <c r="C43" s="37">
        <v>69438</v>
      </c>
      <c r="D43" s="37">
        <v>51471</v>
      </c>
      <c r="E43" s="37">
        <v>18012</v>
      </c>
      <c r="F43" s="37">
        <v>5976</v>
      </c>
      <c r="G43" s="38">
        <v>3.855</v>
      </c>
      <c r="H43" s="38">
        <v>8.6129999999999995</v>
      </c>
      <c r="I43" s="38">
        <v>4.5488</v>
      </c>
      <c r="J43" s="38">
        <v>4.8090999999999999</v>
      </c>
      <c r="K43" s="38">
        <v>3.4161000000000001</v>
      </c>
      <c r="L43" s="38">
        <v>1.1975</v>
      </c>
      <c r="M43" s="39" t="s">
        <v>164</v>
      </c>
      <c r="N43" s="39" t="s">
        <v>164</v>
      </c>
      <c r="O43" s="40">
        <v>4.6135999999999999</v>
      </c>
      <c r="P43" s="22"/>
    </row>
    <row r="44" spans="1:16" x14ac:dyDescent="0.25">
      <c r="A44" s="35">
        <v>560072</v>
      </c>
      <c r="B44" s="75" t="s">
        <v>87</v>
      </c>
      <c r="C44" s="37">
        <v>70222</v>
      </c>
      <c r="D44" s="37">
        <v>55433</v>
      </c>
      <c r="E44" s="37">
        <v>19294</v>
      </c>
      <c r="F44" s="37">
        <v>5150</v>
      </c>
      <c r="G44" s="38">
        <v>3.64</v>
      </c>
      <c r="H44" s="38">
        <v>10.763999999999999</v>
      </c>
      <c r="I44" s="38">
        <v>4.2401</v>
      </c>
      <c r="J44" s="38">
        <v>5</v>
      </c>
      <c r="K44" s="38">
        <v>3.3454000000000002</v>
      </c>
      <c r="L44" s="38">
        <v>1.0549999999999999</v>
      </c>
      <c r="M44" s="39" t="s">
        <v>164</v>
      </c>
      <c r="N44" s="39" t="s">
        <v>164</v>
      </c>
      <c r="O44" s="40">
        <v>4.4004000000000003</v>
      </c>
    </row>
    <row r="45" spans="1:16" x14ac:dyDescent="0.25">
      <c r="A45" s="35">
        <v>560073</v>
      </c>
      <c r="B45" s="75" t="s">
        <v>89</v>
      </c>
      <c r="C45" s="37">
        <v>55732</v>
      </c>
      <c r="D45" s="37">
        <v>23167</v>
      </c>
      <c r="E45" s="37">
        <v>10948</v>
      </c>
      <c r="F45" s="37">
        <v>2173</v>
      </c>
      <c r="G45" s="38">
        <v>5.0910000000000002</v>
      </c>
      <c r="H45" s="38">
        <v>10.661</v>
      </c>
      <c r="I45" s="38">
        <v>5</v>
      </c>
      <c r="J45" s="38">
        <v>5</v>
      </c>
      <c r="K45" s="38">
        <v>4.17</v>
      </c>
      <c r="L45" s="38">
        <v>0.83</v>
      </c>
      <c r="M45" s="39" t="s">
        <v>164</v>
      </c>
      <c r="N45" s="39" t="s">
        <v>164</v>
      </c>
      <c r="O45" s="40">
        <v>5</v>
      </c>
      <c r="P45" s="22"/>
    </row>
    <row r="46" spans="1:16" x14ac:dyDescent="0.25">
      <c r="A46" s="35">
        <v>560074</v>
      </c>
      <c r="B46" s="75" t="s">
        <v>91</v>
      </c>
      <c r="C46" s="37">
        <v>72337</v>
      </c>
      <c r="D46" s="37">
        <v>50600</v>
      </c>
      <c r="E46" s="37">
        <v>17961</v>
      </c>
      <c r="F46" s="37">
        <v>5780</v>
      </c>
      <c r="G46" s="38">
        <v>4.0270000000000001</v>
      </c>
      <c r="H46" s="38">
        <v>8.7539999999999996</v>
      </c>
      <c r="I46" s="38">
        <v>4.7957000000000001</v>
      </c>
      <c r="J46" s="38">
        <v>4.8981000000000003</v>
      </c>
      <c r="K46" s="38">
        <v>3.6303999999999998</v>
      </c>
      <c r="L46" s="38">
        <v>1.1901999999999999</v>
      </c>
      <c r="M46" s="39" t="s">
        <v>164</v>
      </c>
      <c r="N46" s="39" t="s">
        <v>164</v>
      </c>
      <c r="O46" s="40">
        <v>4.8205999999999998</v>
      </c>
    </row>
    <row r="47" spans="1:16" x14ac:dyDescent="0.25">
      <c r="A47" s="35">
        <v>560075</v>
      </c>
      <c r="B47" s="75" t="s">
        <v>93</v>
      </c>
      <c r="C47" s="37">
        <v>116012</v>
      </c>
      <c r="D47" s="37">
        <v>56858</v>
      </c>
      <c r="E47" s="37">
        <v>29297</v>
      </c>
      <c r="F47" s="37">
        <v>8718</v>
      </c>
      <c r="G47" s="38">
        <v>3.96</v>
      </c>
      <c r="H47" s="38">
        <v>6.5220000000000002</v>
      </c>
      <c r="I47" s="38">
        <v>4.6994999999999996</v>
      </c>
      <c r="J47" s="38">
        <v>3.4882</v>
      </c>
      <c r="K47" s="38">
        <v>3.6234000000000002</v>
      </c>
      <c r="L47" s="38">
        <v>0.79879999999999995</v>
      </c>
      <c r="M47" s="39" t="s">
        <v>164</v>
      </c>
      <c r="N47" s="39" t="s">
        <v>164</v>
      </c>
      <c r="O47" s="40">
        <v>4.4221000000000004</v>
      </c>
      <c r="P47" s="22"/>
    </row>
    <row r="48" spans="1:16" x14ac:dyDescent="0.25">
      <c r="A48" s="35">
        <v>560076</v>
      </c>
      <c r="B48" s="75" t="s">
        <v>95</v>
      </c>
      <c r="C48" s="37">
        <v>26142</v>
      </c>
      <c r="D48" s="37">
        <v>17408</v>
      </c>
      <c r="E48" s="37">
        <v>8778</v>
      </c>
      <c r="F48" s="37">
        <v>2329</v>
      </c>
      <c r="G48" s="38">
        <v>2.9780000000000002</v>
      </c>
      <c r="H48" s="38">
        <v>7.4740000000000002</v>
      </c>
      <c r="I48" s="38">
        <v>3.2894999999999999</v>
      </c>
      <c r="J48" s="38">
        <v>4.0895999999999999</v>
      </c>
      <c r="K48" s="38">
        <v>2.5987</v>
      </c>
      <c r="L48" s="38">
        <v>0.85880000000000001</v>
      </c>
      <c r="M48" s="39" t="s">
        <v>164</v>
      </c>
      <c r="N48" s="39" t="s">
        <v>164</v>
      </c>
      <c r="O48" s="40">
        <v>3.4575</v>
      </c>
    </row>
    <row r="49" spans="1:16" x14ac:dyDescent="0.25">
      <c r="A49" s="35">
        <v>560077</v>
      </c>
      <c r="B49" s="75" t="s">
        <v>97</v>
      </c>
      <c r="C49" s="37">
        <v>31541</v>
      </c>
      <c r="D49" s="37">
        <v>19705</v>
      </c>
      <c r="E49" s="37">
        <v>10537</v>
      </c>
      <c r="F49" s="37">
        <v>2082</v>
      </c>
      <c r="G49" s="38">
        <v>2.9929999999999999</v>
      </c>
      <c r="H49" s="38">
        <v>9.4640000000000004</v>
      </c>
      <c r="I49" s="38">
        <v>3.3111000000000002</v>
      </c>
      <c r="J49" s="38">
        <v>5</v>
      </c>
      <c r="K49" s="38">
        <v>2.7646999999999999</v>
      </c>
      <c r="L49" s="38">
        <v>0.82499999999999996</v>
      </c>
      <c r="M49" s="39" t="s">
        <v>164</v>
      </c>
      <c r="N49" s="39" t="s">
        <v>164</v>
      </c>
      <c r="O49" s="40">
        <v>3.5897000000000001</v>
      </c>
      <c r="P49" s="22"/>
    </row>
    <row r="50" spans="1:16" x14ac:dyDescent="0.25">
      <c r="A50" s="35">
        <v>560078</v>
      </c>
      <c r="B50" s="75" t="s">
        <v>99</v>
      </c>
      <c r="C50" s="37">
        <v>98035</v>
      </c>
      <c r="D50" s="37">
        <v>75241</v>
      </c>
      <c r="E50" s="37">
        <v>34257</v>
      </c>
      <c r="F50" s="37">
        <v>11835</v>
      </c>
      <c r="G50" s="38">
        <v>2.8620000000000001</v>
      </c>
      <c r="H50" s="38">
        <v>6.3570000000000002</v>
      </c>
      <c r="I50" s="38">
        <v>3.1230000000000002</v>
      </c>
      <c r="J50" s="38">
        <v>3.3839999999999999</v>
      </c>
      <c r="K50" s="38">
        <v>2.3203999999999998</v>
      </c>
      <c r="L50" s="38">
        <v>0.86970000000000003</v>
      </c>
      <c r="M50" s="41">
        <v>1</v>
      </c>
      <c r="N50" s="39" t="s">
        <v>164</v>
      </c>
      <c r="O50" s="40">
        <v>0.86970000000000003</v>
      </c>
    </row>
    <row r="51" spans="1:16" x14ac:dyDescent="0.25">
      <c r="A51" s="35">
        <v>560079</v>
      </c>
      <c r="B51" s="75" t="s">
        <v>101</v>
      </c>
      <c r="C51" s="37">
        <v>186704</v>
      </c>
      <c r="D51" s="37">
        <v>97988</v>
      </c>
      <c r="E51" s="37">
        <v>32926</v>
      </c>
      <c r="F51" s="37">
        <v>9559</v>
      </c>
      <c r="G51" s="38">
        <v>5.67</v>
      </c>
      <c r="H51" s="38">
        <v>10.250999999999999</v>
      </c>
      <c r="I51" s="38">
        <v>5</v>
      </c>
      <c r="J51" s="38">
        <v>5</v>
      </c>
      <c r="K51" s="38">
        <v>3.875</v>
      </c>
      <c r="L51" s="38">
        <v>1.125</v>
      </c>
      <c r="M51" s="39" t="s">
        <v>164</v>
      </c>
      <c r="N51" s="39" t="s">
        <v>164</v>
      </c>
      <c r="O51" s="40">
        <v>5</v>
      </c>
      <c r="P51" s="22"/>
    </row>
    <row r="52" spans="1:16" x14ac:dyDescent="0.25">
      <c r="A52" s="35">
        <v>560080</v>
      </c>
      <c r="B52" s="75" t="s">
        <v>103</v>
      </c>
      <c r="C52" s="37">
        <v>40951</v>
      </c>
      <c r="D52" s="37">
        <v>40160</v>
      </c>
      <c r="E52" s="37">
        <v>17483</v>
      </c>
      <c r="F52" s="37">
        <v>5233</v>
      </c>
      <c r="G52" s="38">
        <v>2.3420000000000001</v>
      </c>
      <c r="H52" s="38">
        <v>7.6740000000000004</v>
      </c>
      <c r="I52" s="38">
        <v>2.3763000000000001</v>
      </c>
      <c r="J52" s="38">
        <v>4.2159000000000004</v>
      </c>
      <c r="K52" s="38">
        <v>1.8298000000000001</v>
      </c>
      <c r="L52" s="38">
        <v>0.96970000000000001</v>
      </c>
      <c r="M52" s="39" t="s">
        <v>164</v>
      </c>
      <c r="N52" s="39" t="s">
        <v>164</v>
      </c>
      <c r="O52" s="40">
        <v>2.7993999999999999</v>
      </c>
    </row>
    <row r="53" spans="1:16" x14ac:dyDescent="0.25">
      <c r="A53" s="35">
        <v>560081</v>
      </c>
      <c r="B53" s="75" t="s">
        <v>105</v>
      </c>
      <c r="C53" s="37">
        <v>57628</v>
      </c>
      <c r="D53" s="37">
        <v>57922</v>
      </c>
      <c r="E53" s="37">
        <v>19786</v>
      </c>
      <c r="F53" s="37">
        <v>6820</v>
      </c>
      <c r="G53" s="38">
        <v>2.9129999999999998</v>
      </c>
      <c r="H53" s="38">
        <v>8.4930000000000003</v>
      </c>
      <c r="I53" s="38">
        <v>3.1962000000000002</v>
      </c>
      <c r="J53" s="38">
        <v>4.7332999999999998</v>
      </c>
      <c r="K53" s="38">
        <v>2.3780000000000001</v>
      </c>
      <c r="L53" s="38">
        <v>1.2117</v>
      </c>
      <c r="M53" s="39" t="s">
        <v>164</v>
      </c>
      <c r="N53" s="39" t="s">
        <v>164</v>
      </c>
      <c r="O53" s="40">
        <v>3.5897000000000001</v>
      </c>
      <c r="P53" s="22"/>
    </row>
    <row r="54" spans="1:16" x14ac:dyDescent="0.25">
      <c r="A54" s="35">
        <v>560082</v>
      </c>
      <c r="B54" s="75" t="s">
        <v>107</v>
      </c>
      <c r="C54" s="37">
        <v>52762</v>
      </c>
      <c r="D54" s="37">
        <v>31656</v>
      </c>
      <c r="E54" s="37">
        <v>15239</v>
      </c>
      <c r="F54" s="37">
        <v>3863</v>
      </c>
      <c r="G54" s="38">
        <v>3.4620000000000002</v>
      </c>
      <c r="H54" s="38">
        <v>8.1950000000000003</v>
      </c>
      <c r="I54" s="38">
        <v>3.9845000000000002</v>
      </c>
      <c r="J54" s="38">
        <v>4.5449999999999999</v>
      </c>
      <c r="K54" s="38">
        <v>3.1796000000000002</v>
      </c>
      <c r="L54" s="38">
        <v>0.91810000000000003</v>
      </c>
      <c r="M54" s="39" t="s">
        <v>164</v>
      </c>
      <c r="N54" s="39" t="s">
        <v>164</v>
      </c>
      <c r="O54" s="40">
        <v>4.0976999999999997</v>
      </c>
    </row>
    <row r="55" spans="1:16" x14ac:dyDescent="0.25">
      <c r="A55" s="35">
        <v>560083</v>
      </c>
      <c r="B55" s="75" t="s">
        <v>109</v>
      </c>
      <c r="C55" s="37">
        <v>50939</v>
      </c>
      <c r="D55" s="37">
        <v>33073</v>
      </c>
      <c r="E55" s="37">
        <v>13926</v>
      </c>
      <c r="F55" s="37">
        <v>3315</v>
      </c>
      <c r="G55" s="38">
        <v>3.6579999999999999</v>
      </c>
      <c r="H55" s="38">
        <v>9.9770000000000003</v>
      </c>
      <c r="I55" s="38">
        <v>4.2659000000000002</v>
      </c>
      <c r="J55" s="38">
        <v>5</v>
      </c>
      <c r="K55" s="38">
        <v>3.4468999999999999</v>
      </c>
      <c r="L55" s="38">
        <v>0.96</v>
      </c>
      <c r="M55" s="39" t="s">
        <v>164</v>
      </c>
      <c r="N55" s="39" t="s">
        <v>164</v>
      </c>
      <c r="O55" s="40">
        <v>4.4069000000000003</v>
      </c>
      <c r="P55" s="22"/>
    </row>
    <row r="56" spans="1:16" x14ac:dyDescent="0.25">
      <c r="A56" s="35">
        <v>560084</v>
      </c>
      <c r="B56" s="75" t="s">
        <v>111</v>
      </c>
      <c r="C56" s="37">
        <v>48984</v>
      </c>
      <c r="D56" s="37">
        <v>40578</v>
      </c>
      <c r="E56" s="37">
        <v>20141</v>
      </c>
      <c r="F56" s="37">
        <v>6468</v>
      </c>
      <c r="G56" s="38">
        <v>2.4319999999999999</v>
      </c>
      <c r="H56" s="38">
        <v>6.274</v>
      </c>
      <c r="I56" s="38">
        <v>2.5055999999999998</v>
      </c>
      <c r="J56" s="38">
        <v>3.3315000000000001</v>
      </c>
      <c r="K56" s="38">
        <v>1.8967000000000001</v>
      </c>
      <c r="L56" s="38">
        <v>0.80959999999999999</v>
      </c>
      <c r="M56" s="39" t="s">
        <v>164</v>
      </c>
      <c r="N56" s="39" t="s">
        <v>164</v>
      </c>
      <c r="O56" s="40">
        <v>2.7063000000000001</v>
      </c>
    </row>
    <row r="57" spans="1:16" ht="30" x14ac:dyDescent="0.25">
      <c r="A57" s="35">
        <v>560085</v>
      </c>
      <c r="B57" s="75" t="s">
        <v>113</v>
      </c>
      <c r="C57" s="37">
        <v>20175</v>
      </c>
      <c r="D57" s="37">
        <v>1016</v>
      </c>
      <c r="E57" s="37">
        <v>9397</v>
      </c>
      <c r="F57" s="37">
        <v>359</v>
      </c>
      <c r="G57" s="38">
        <v>2.1469999999999998</v>
      </c>
      <c r="H57" s="38">
        <v>2.83</v>
      </c>
      <c r="I57" s="38">
        <v>2.0962999999999998</v>
      </c>
      <c r="J57" s="38">
        <v>1.1559999999999999</v>
      </c>
      <c r="K57" s="38">
        <v>2.0188000000000001</v>
      </c>
      <c r="L57" s="38">
        <v>4.2799999999999998E-2</v>
      </c>
      <c r="M57" s="39" t="s">
        <v>164</v>
      </c>
      <c r="N57" s="39" t="s">
        <v>164</v>
      </c>
      <c r="O57" s="40">
        <v>2.0615999999999999</v>
      </c>
      <c r="P57" s="22"/>
    </row>
    <row r="58" spans="1:16" ht="30" x14ac:dyDescent="0.25">
      <c r="A58" s="35">
        <v>560086</v>
      </c>
      <c r="B58" s="75" t="s">
        <v>115</v>
      </c>
      <c r="C58" s="37">
        <v>78118</v>
      </c>
      <c r="D58" s="37">
        <v>4484</v>
      </c>
      <c r="E58" s="37">
        <v>17620</v>
      </c>
      <c r="F58" s="37">
        <v>541</v>
      </c>
      <c r="G58" s="38">
        <v>4.4329999999999998</v>
      </c>
      <c r="H58" s="38">
        <v>8.2880000000000003</v>
      </c>
      <c r="I58" s="38">
        <v>5</v>
      </c>
      <c r="J58" s="38">
        <v>4.6037999999999997</v>
      </c>
      <c r="K58" s="38">
        <v>4.8499999999999996</v>
      </c>
      <c r="L58" s="38">
        <v>0.1381</v>
      </c>
      <c r="M58" s="39" t="s">
        <v>164</v>
      </c>
      <c r="N58" s="39" t="s">
        <v>164</v>
      </c>
      <c r="O58" s="40">
        <v>4.9881000000000002</v>
      </c>
    </row>
    <row r="59" spans="1:16" x14ac:dyDescent="0.25">
      <c r="A59" s="35">
        <v>560087</v>
      </c>
      <c r="B59" s="75" t="s">
        <v>117</v>
      </c>
      <c r="C59" s="37">
        <v>87395</v>
      </c>
      <c r="D59" s="37">
        <v>0</v>
      </c>
      <c r="E59" s="37">
        <v>24729</v>
      </c>
      <c r="F59" s="37">
        <v>1</v>
      </c>
      <c r="G59" s="38">
        <v>3.5339999999999998</v>
      </c>
      <c r="H59" s="38">
        <v>0</v>
      </c>
      <c r="I59" s="38">
        <v>4.0879000000000003</v>
      </c>
      <c r="J59" s="38">
        <v>0</v>
      </c>
      <c r="K59" s="38">
        <v>4.0879000000000003</v>
      </c>
      <c r="L59" s="38">
        <v>0</v>
      </c>
      <c r="M59" s="39" t="s">
        <v>164</v>
      </c>
      <c r="N59" s="39" t="s">
        <v>164</v>
      </c>
      <c r="O59" s="40">
        <v>4.0879000000000003</v>
      </c>
      <c r="P59" s="22"/>
    </row>
    <row r="60" spans="1:16" ht="30" x14ac:dyDescent="0.25">
      <c r="A60" s="35">
        <v>560088</v>
      </c>
      <c r="B60" s="75" t="s">
        <v>119</v>
      </c>
      <c r="C60" s="37">
        <v>15937</v>
      </c>
      <c r="D60" s="37">
        <v>2</v>
      </c>
      <c r="E60" s="37">
        <v>5982</v>
      </c>
      <c r="F60" s="37">
        <v>0</v>
      </c>
      <c r="G60" s="38">
        <v>2.6640000000000001</v>
      </c>
      <c r="H60" s="38">
        <v>0</v>
      </c>
      <c r="I60" s="38">
        <v>2.8386999999999998</v>
      </c>
      <c r="J60" s="38">
        <v>0</v>
      </c>
      <c r="K60" s="38">
        <v>2.8386999999999998</v>
      </c>
      <c r="L60" s="38">
        <v>0</v>
      </c>
      <c r="M60" s="39" t="s">
        <v>164</v>
      </c>
      <c r="N60" s="39" t="s">
        <v>164</v>
      </c>
      <c r="O60" s="40">
        <v>2.8386999999999998</v>
      </c>
    </row>
    <row r="61" spans="1:16" ht="30" x14ac:dyDescent="0.25">
      <c r="A61" s="35">
        <v>560089</v>
      </c>
      <c r="B61" s="75" t="s">
        <v>121</v>
      </c>
      <c r="C61" s="37">
        <v>24009</v>
      </c>
      <c r="D61" s="37">
        <v>0</v>
      </c>
      <c r="E61" s="37">
        <v>3996</v>
      </c>
      <c r="F61" s="37">
        <v>0</v>
      </c>
      <c r="G61" s="38">
        <v>6.008</v>
      </c>
      <c r="H61" s="38">
        <v>0</v>
      </c>
      <c r="I61" s="38">
        <v>5</v>
      </c>
      <c r="J61" s="38">
        <v>0</v>
      </c>
      <c r="K61" s="38">
        <v>5</v>
      </c>
      <c r="L61" s="38">
        <v>0</v>
      </c>
      <c r="M61" s="39" t="s">
        <v>164</v>
      </c>
      <c r="N61" s="39" t="s">
        <v>164</v>
      </c>
      <c r="O61" s="40">
        <v>5</v>
      </c>
      <c r="P61" s="22"/>
    </row>
    <row r="62" spans="1:16" ht="30" x14ac:dyDescent="0.25">
      <c r="A62" s="35">
        <v>560096</v>
      </c>
      <c r="B62" s="75" t="s">
        <v>123</v>
      </c>
      <c r="C62" s="37">
        <v>294</v>
      </c>
      <c r="D62" s="37">
        <v>12</v>
      </c>
      <c r="E62" s="37">
        <v>406</v>
      </c>
      <c r="F62" s="37">
        <v>1</v>
      </c>
      <c r="G62" s="38">
        <v>0.72399999999999998</v>
      </c>
      <c r="H62" s="38">
        <v>12</v>
      </c>
      <c r="I62" s="38">
        <v>5.3100000000000001E-2</v>
      </c>
      <c r="J62" s="38">
        <v>5</v>
      </c>
      <c r="K62" s="38">
        <v>5.2999999999999999E-2</v>
      </c>
      <c r="L62" s="38">
        <v>0.01</v>
      </c>
      <c r="M62" s="39" t="s">
        <v>164</v>
      </c>
      <c r="N62" s="39" t="s">
        <v>164</v>
      </c>
      <c r="O62" s="40">
        <v>6.3E-2</v>
      </c>
    </row>
    <row r="63" spans="1:16" x14ac:dyDescent="0.25">
      <c r="A63" s="35">
        <v>560098</v>
      </c>
      <c r="B63" s="75" t="s">
        <v>125</v>
      </c>
      <c r="C63" s="37">
        <v>6011</v>
      </c>
      <c r="D63" s="37">
        <v>0</v>
      </c>
      <c r="E63" s="37">
        <v>6604</v>
      </c>
      <c r="F63" s="37">
        <v>1</v>
      </c>
      <c r="G63" s="38">
        <v>0.91</v>
      </c>
      <c r="H63" s="38">
        <v>0</v>
      </c>
      <c r="I63" s="38">
        <v>0.32019999999999998</v>
      </c>
      <c r="J63" s="38">
        <v>0</v>
      </c>
      <c r="K63" s="38">
        <v>0.32019999999999998</v>
      </c>
      <c r="L63" s="38">
        <v>0</v>
      </c>
      <c r="M63" s="39" t="s">
        <v>164</v>
      </c>
      <c r="N63" s="39" t="s">
        <v>164</v>
      </c>
      <c r="O63" s="40">
        <v>0.32019999999999998</v>
      </c>
      <c r="P63" s="22"/>
    </row>
    <row r="64" spans="1:16" ht="30" x14ac:dyDescent="0.25">
      <c r="A64" s="35">
        <v>560099</v>
      </c>
      <c r="B64" s="75" t="s">
        <v>127</v>
      </c>
      <c r="C64" s="37">
        <v>1449</v>
      </c>
      <c r="D64" s="37">
        <v>152</v>
      </c>
      <c r="E64" s="37">
        <v>2110</v>
      </c>
      <c r="F64" s="37">
        <v>70</v>
      </c>
      <c r="G64" s="38">
        <v>0.68700000000000006</v>
      </c>
      <c r="H64" s="38">
        <v>2.1709999999999998</v>
      </c>
      <c r="I64" s="38">
        <v>0</v>
      </c>
      <c r="J64" s="38">
        <v>0.73970000000000002</v>
      </c>
      <c r="K64" s="38">
        <v>0</v>
      </c>
      <c r="L64" s="38">
        <v>2.3699999999999999E-2</v>
      </c>
      <c r="M64" s="39" t="s">
        <v>164</v>
      </c>
      <c r="N64" s="39" t="s">
        <v>164</v>
      </c>
      <c r="O64" s="40">
        <v>2.3699999999999999E-2</v>
      </c>
    </row>
    <row r="65" spans="1:16" x14ac:dyDescent="0.25">
      <c r="A65" s="35">
        <v>560205</v>
      </c>
      <c r="B65" s="75" t="s">
        <v>129</v>
      </c>
      <c r="C65" s="37">
        <v>47</v>
      </c>
      <c r="D65" s="37">
        <v>202</v>
      </c>
      <c r="E65" s="37">
        <v>20</v>
      </c>
      <c r="F65" s="37">
        <v>26</v>
      </c>
      <c r="G65" s="38">
        <v>2.35</v>
      </c>
      <c r="H65" s="38">
        <v>7.7690000000000001</v>
      </c>
      <c r="I65" s="38">
        <v>2.3877999999999999</v>
      </c>
      <c r="J65" s="38">
        <v>4.2759</v>
      </c>
      <c r="K65" s="38">
        <v>1.0387</v>
      </c>
      <c r="L65" s="38">
        <v>2.4159000000000002</v>
      </c>
      <c r="M65" s="39" t="s">
        <v>164</v>
      </c>
      <c r="N65" s="39" t="s">
        <v>164</v>
      </c>
      <c r="O65" s="40">
        <v>3.4546000000000001</v>
      </c>
      <c r="P65" s="22"/>
    </row>
    <row r="66" spans="1:16" ht="45" x14ac:dyDescent="0.25">
      <c r="A66" s="35">
        <v>560206</v>
      </c>
      <c r="B66" s="75" t="s">
        <v>131</v>
      </c>
      <c r="C66" s="37">
        <v>264166</v>
      </c>
      <c r="D66" s="37">
        <v>59</v>
      </c>
      <c r="E66" s="37">
        <v>72378</v>
      </c>
      <c r="F66" s="37">
        <v>16</v>
      </c>
      <c r="G66" s="38">
        <v>3.65</v>
      </c>
      <c r="H66" s="38">
        <v>3.6880000000000002</v>
      </c>
      <c r="I66" s="38">
        <v>4.2544000000000004</v>
      </c>
      <c r="J66" s="38">
        <v>1.698</v>
      </c>
      <c r="K66" s="38">
        <v>4.2544000000000004</v>
      </c>
      <c r="L66" s="38">
        <v>0</v>
      </c>
      <c r="M66" s="39" t="s">
        <v>164</v>
      </c>
      <c r="N66" s="39" t="s">
        <v>164</v>
      </c>
      <c r="O66" s="40">
        <v>4.2544000000000004</v>
      </c>
    </row>
    <row r="67" spans="1:16" ht="45" x14ac:dyDescent="0.25">
      <c r="A67" s="35">
        <v>560214</v>
      </c>
      <c r="B67" s="75" t="s">
        <v>133</v>
      </c>
      <c r="C67" s="37">
        <v>322856</v>
      </c>
      <c r="D67" s="37">
        <v>239726</v>
      </c>
      <c r="E67" s="37">
        <v>81866</v>
      </c>
      <c r="F67" s="37">
        <v>26481</v>
      </c>
      <c r="G67" s="38">
        <v>3.944</v>
      </c>
      <c r="H67" s="38">
        <v>9.0530000000000008</v>
      </c>
      <c r="I67" s="38">
        <v>4.6765999999999996</v>
      </c>
      <c r="J67" s="38">
        <v>5</v>
      </c>
      <c r="K67" s="38">
        <v>3.5354999999999999</v>
      </c>
      <c r="L67" s="38">
        <v>1.22</v>
      </c>
      <c r="M67" s="39">
        <v>1</v>
      </c>
      <c r="N67" s="39" t="s">
        <v>164</v>
      </c>
      <c r="O67" s="40">
        <v>1.22</v>
      </c>
    </row>
    <row r="68" spans="1:16" x14ac:dyDescent="0.25">
      <c r="A68" s="42"/>
      <c r="B68" s="76" t="s">
        <v>165</v>
      </c>
      <c r="C68" s="37">
        <f>SUM(C7:C67)</f>
        <v>5672033</v>
      </c>
      <c r="D68" s="37">
        <f>SUM(D7:D67)</f>
        <v>4012333</v>
      </c>
      <c r="E68" s="37">
        <f>SUM(E7:E67)</f>
        <v>1494633</v>
      </c>
      <c r="F68" s="37">
        <f>SUM(F7:F67)</f>
        <v>433666</v>
      </c>
      <c r="G68" s="38">
        <v>3.7949000000000002</v>
      </c>
      <c r="H68" s="32">
        <v>9.2521000000000004</v>
      </c>
      <c r="I68" s="32"/>
      <c r="J68" s="38"/>
      <c r="K68" s="44"/>
      <c r="L68" s="44"/>
      <c r="M68" s="45"/>
      <c r="N68" s="45"/>
      <c r="O68" s="46"/>
    </row>
  </sheetData>
  <mergeCells count="12">
    <mergeCell ref="K4:L4"/>
    <mergeCell ref="M4:N4"/>
    <mergeCell ref="L1:O1"/>
    <mergeCell ref="I1:J1"/>
    <mergeCell ref="A2:J2"/>
    <mergeCell ref="A3:H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view="pageBreakPreview" zoomScale="112" zoomScaleNormal="100" zoomScaleSheetLayoutView="112" workbookViewId="0">
      <selection activeCell="I37" sqref="I37"/>
    </sheetView>
  </sheetViews>
  <sheetFormatPr defaultRowHeight="15" x14ac:dyDescent="0.25"/>
  <cols>
    <col min="1" max="1" width="32.5703125" style="246" customWidth="1"/>
    <col min="2" max="2" width="18" style="253" customWidth="1"/>
    <col min="3" max="3" width="23.42578125" style="257" customWidth="1"/>
  </cols>
  <sheetData>
    <row r="1" spans="1:3" ht="36.75" customHeight="1" x14ac:dyDescent="0.25">
      <c r="A1" s="245"/>
      <c r="B1" s="336" t="s">
        <v>378</v>
      </c>
      <c r="C1" s="336"/>
    </row>
    <row r="2" spans="1:3" ht="44.25" customHeight="1" x14ac:dyDescent="0.25">
      <c r="A2" s="337" t="s">
        <v>379</v>
      </c>
      <c r="B2" s="337"/>
      <c r="C2" s="337"/>
    </row>
    <row r="3" spans="1:3" x14ac:dyDescent="0.25">
      <c r="A3" s="325"/>
      <c r="B3" s="325" t="s">
        <v>224</v>
      </c>
      <c r="C3" s="325"/>
    </row>
    <row r="4" spans="1:3" x14ac:dyDescent="0.25">
      <c r="A4" s="325"/>
      <c r="B4" s="248" t="s">
        <v>225</v>
      </c>
      <c r="C4" s="254" t="s">
        <v>232</v>
      </c>
    </row>
    <row r="5" spans="1:3" x14ac:dyDescent="0.25">
      <c r="A5" s="333" t="s">
        <v>318</v>
      </c>
      <c r="B5" s="334"/>
      <c r="C5" s="335"/>
    </row>
    <row r="6" spans="1:3" x14ac:dyDescent="0.25">
      <c r="A6" s="259" t="s">
        <v>380</v>
      </c>
      <c r="B6" s="271">
        <v>4596</v>
      </c>
      <c r="C6" s="272">
        <v>381236660</v>
      </c>
    </row>
    <row r="7" spans="1:3" x14ac:dyDescent="0.25">
      <c r="A7" s="262" t="s">
        <v>234</v>
      </c>
      <c r="B7" s="263">
        <v>873</v>
      </c>
      <c r="C7" s="264">
        <v>51690141</v>
      </c>
    </row>
    <row r="8" spans="1:3" x14ac:dyDescent="0.25">
      <c r="A8" s="262" t="s">
        <v>235</v>
      </c>
      <c r="B8" s="263">
        <v>873</v>
      </c>
      <c r="C8" s="264">
        <v>75110327</v>
      </c>
    </row>
    <row r="9" spans="1:3" x14ac:dyDescent="0.25">
      <c r="A9" s="273" t="s">
        <v>236</v>
      </c>
      <c r="B9" s="263">
        <v>1191</v>
      </c>
      <c r="C9" s="264">
        <v>119281698</v>
      </c>
    </row>
    <row r="10" spans="1:3" x14ac:dyDescent="0.25">
      <c r="A10" s="274" t="s">
        <v>239</v>
      </c>
      <c r="B10" s="266">
        <v>562</v>
      </c>
      <c r="C10" s="267">
        <v>59835260</v>
      </c>
    </row>
    <row r="11" spans="1:3" x14ac:dyDescent="0.25">
      <c r="A11" s="274" t="s">
        <v>237</v>
      </c>
      <c r="B11" s="266">
        <v>198</v>
      </c>
      <c r="C11" s="267">
        <v>16909013</v>
      </c>
    </row>
    <row r="12" spans="1:3" x14ac:dyDescent="0.25">
      <c r="A12" s="274" t="s">
        <v>238</v>
      </c>
      <c r="B12" s="266">
        <v>135</v>
      </c>
      <c r="C12" s="267">
        <v>13876295</v>
      </c>
    </row>
    <row r="13" spans="1:3" x14ac:dyDescent="0.25">
      <c r="A13" s="274" t="s">
        <v>148</v>
      </c>
      <c r="B13" s="266">
        <v>41</v>
      </c>
      <c r="C13" s="267">
        <v>7015978</v>
      </c>
    </row>
    <row r="14" spans="1:3" x14ac:dyDescent="0.25">
      <c r="A14" s="274" t="s">
        <v>146</v>
      </c>
      <c r="B14" s="266">
        <v>255</v>
      </c>
      <c r="C14" s="267">
        <v>21645152</v>
      </c>
    </row>
    <row r="15" spans="1:3" x14ac:dyDescent="0.25">
      <c r="A15" s="279" t="s">
        <v>240</v>
      </c>
      <c r="B15" s="263">
        <v>1659</v>
      </c>
      <c r="C15" s="264">
        <v>135154494</v>
      </c>
    </row>
    <row r="16" spans="1:3" x14ac:dyDescent="0.25">
      <c r="A16" s="274" t="s">
        <v>239</v>
      </c>
      <c r="B16" s="266">
        <v>783</v>
      </c>
      <c r="C16" s="267">
        <v>63788592</v>
      </c>
    </row>
    <row r="17" spans="1:3" x14ac:dyDescent="0.25">
      <c r="A17" s="274" t="s">
        <v>237</v>
      </c>
      <c r="B17" s="266">
        <v>276</v>
      </c>
      <c r="C17" s="267">
        <v>22438604</v>
      </c>
    </row>
    <row r="18" spans="1:3" x14ac:dyDescent="0.25">
      <c r="A18" s="274" t="s">
        <v>238</v>
      </c>
      <c r="B18" s="266">
        <v>188</v>
      </c>
      <c r="C18" s="267">
        <v>15322797</v>
      </c>
    </row>
    <row r="19" spans="1:3" x14ac:dyDescent="0.25">
      <c r="A19" s="274" t="s">
        <v>148</v>
      </c>
      <c r="B19" s="266">
        <v>55</v>
      </c>
      <c r="C19" s="267">
        <v>4601033</v>
      </c>
    </row>
    <row r="20" spans="1:3" ht="16.5" customHeight="1" x14ac:dyDescent="0.25">
      <c r="A20" s="274" t="s">
        <v>146</v>
      </c>
      <c r="B20" s="266">
        <v>357</v>
      </c>
      <c r="C20" s="267">
        <v>29003468</v>
      </c>
    </row>
    <row r="21" spans="1:3" x14ac:dyDescent="0.25">
      <c r="A21" s="333" t="s">
        <v>320</v>
      </c>
      <c r="B21" s="334"/>
      <c r="C21" s="335"/>
    </row>
    <row r="22" spans="1:3" x14ac:dyDescent="0.25">
      <c r="A22" s="259" t="s">
        <v>380</v>
      </c>
      <c r="B22" s="275">
        <v>1539</v>
      </c>
      <c r="C22" s="276">
        <v>243653622</v>
      </c>
    </row>
    <row r="23" spans="1:3" x14ac:dyDescent="0.25">
      <c r="A23" s="262" t="s">
        <v>234</v>
      </c>
      <c r="B23" s="263">
        <v>230</v>
      </c>
      <c r="C23" s="264">
        <v>54572912</v>
      </c>
    </row>
    <row r="24" spans="1:3" x14ac:dyDescent="0.25">
      <c r="A24" s="265" t="s">
        <v>239</v>
      </c>
      <c r="B24" s="266">
        <v>73</v>
      </c>
      <c r="C24" s="267">
        <v>14652531</v>
      </c>
    </row>
    <row r="25" spans="1:3" x14ac:dyDescent="0.25">
      <c r="A25" s="265" t="s">
        <v>237</v>
      </c>
      <c r="B25" s="266">
        <v>70</v>
      </c>
      <c r="C25" s="267">
        <v>20824878</v>
      </c>
    </row>
    <row r="26" spans="1:3" x14ac:dyDescent="0.25">
      <c r="A26" s="265" t="s">
        <v>238</v>
      </c>
      <c r="B26" s="266">
        <v>16</v>
      </c>
      <c r="C26" s="267">
        <v>4788089</v>
      </c>
    </row>
    <row r="27" spans="1:3" x14ac:dyDescent="0.25">
      <c r="A27" s="265" t="s">
        <v>148</v>
      </c>
      <c r="B27" s="266">
        <v>3</v>
      </c>
      <c r="C27" s="267">
        <v>629934</v>
      </c>
    </row>
    <row r="28" spans="1:3" x14ac:dyDescent="0.25">
      <c r="A28" s="265" t="s">
        <v>146</v>
      </c>
      <c r="B28" s="266">
        <v>68</v>
      </c>
      <c r="C28" s="267">
        <v>13677480</v>
      </c>
    </row>
    <row r="29" spans="1:3" x14ac:dyDescent="0.25">
      <c r="A29" s="262" t="s">
        <v>235</v>
      </c>
      <c r="B29" s="263">
        <v>211</v>
      </c>
      <c r="C29" s="264">
        <v>57834819</v>
      </c>
    </row>
    <row r="30" spans="1:3" x14ac:dyDescent="0.25">
      <c r="A30" s="265" t="s">
        <v>239</v>
      </c>
      <c r="B30" s="266">
        <v>73</v>
      </c>
      <c r="C30" s="267">
        <v>14652531</v>
      </c>
    </row>
    <row r="31" spans="1:3" x14ac:dyDescent="0.25">
      <c r="A31" s="265" t="s">
        <v>237</v>
      </c>
      <c r="B31" s="266">
        <v>66</v>
      </c>
      <c r="C31" s="267">
        <v>23968847</v>
      </c>
    </row>
    <row r="32" spans="1:3" x14ac:dyDescent="0.25">
      <c r="A32" s="270" t="s">
        <v>238</v>
      </c>
      <c r="B32" s="280">
        <v>16</v>
      </c>
      <c r="C32" s="281">
        <v>5209352</v>
      </c>
    </row>
    <row r="33" spans="1:3" x14ac:dyDescent="0.25">
      <c r="A33" s="270" t="s">
        <v>148</v>
      </c>
      <c r="B33" s="280">
        <v>3</v>
      </c>
      <c r="C33" s="281">
        <v>629934</v>
      </c>
    </row>
    <row r="34" spans="1:3" x14ac:dyDescent="0.25">
      <c r="A34" s="270" t="s">
        <v>146</v>
      </c>
      <c r="B34" s="280">
        <v>53</v>
      </c>
      <c r="C34" s="281">
        <v>13374155</v>
      </c>
    </row>
    <row r="35" spans="1:3" x14ac:dyDescent="0.25">
      <c r="A35" s="282" t="s">
        <v>236</v>
      </c>
      <c r="B35" s="283">
        <v>441</v>
      </c>
      <c r="C35" s="284">
        <v>60045103</v>
      </c>
    </row>
    <row r="36" spans="1:3" x14ac:dyDescent="0.25">
      <c r="A36" s="270" t="s">
        <v>239</v>
      </c>
      <c r="B36" s="280">
        <v>73</v>
      </c>
      <c r="C36" s="281">
        <v>14483959</v>
      </c>
    </row>
    <row r="37" spans="1:3" x14ac:dyDescent="0.25">
      <c r="A37" s="270" t="s">
        <v>237</v>
      </c>
      <c r="B37" s="280">
        <v>226</v>
      </c>
      <c r="C37" s="281">
        <v>24143997</v>
      </c>
    </row>
    <row r="38" spans="1:3" x14ac:dyDescent="0.25">
      <c r="A38" s="270" t="s">
        <v>238</v>
      </c>
      <c r="B38" s="280">
        <v>64</v>
      </c>
      <c r="C38" s="281">
        <v>6829620</v>
      </c>
    </row>
    <row r="39" spans="1:3" x14ac:dyDescent="0.25">
      <c r="A39" s="270" t="s">
        <v>148</v>
      </c>
      <c r="B39" s="280">
        <v>7</v>
      </c>
      <c r="C39" s="281">
        <v>764075</v>
      </c>
    </row>
    <row r="40" spans="1:3" x14ac:dyDescent="0.25">
      <c r="A40" s="270" t="s">
        <v>146</v>
      </c>
      <c r="B40" s="280">
        <v>71</v>
      </c>
      <c r="C40" s="281">
        <v>13823452</v>
      </c>
    </row>
    <row r="41" spans="1:3" x14ac:dyDescent="0.25">
      <c r="A41" s="282" t="s">
        <v>240</v>
      </c>
      <c r="B41" s="283">
        <v>657</v>
      </c>
      <c r="C41" s="284">
        <v>71200788</v>
      </c>
    </row>
    <row r="42" spans="1:3" x14ac:dyDescent="0.25">
      <c r="B42" s="285"/>
      <c r="C42" s="286"/>
    </row>
  </sheetData>
  <mergeCells count="6">
    <mergeCell ref="A21:C21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8"/>
  <sheetViews>
    <sheetView view="pageBreakPreview" zoomScale="112" zoomScaleNormal="100" zoomScaleSheetLayoutView="112" workbookViewId="0">
      <selection activeCell="H4" sqref="H4"/>
    </sheetView>
  </sheetViews>
  <sheetFormatPr defaultRowHeight="12.75" x14ac:dyDescent="0.2"/>
  <cols>
    <col min="1" max="1" width="34.7109375" style="89" customWidth="1"/>
    <col min="2" max="2" width="18.140625" style="89" customWidth="1"/>
    <col min="3" max="3" width="8.140625" style="89" customWidth="1"/>
    <col min="4" max="4" width="17.140625" style="89" customWidth="1"/>
    <col min="5" max="5" width="11.140625" style="89" customWidth="1"/>
    <col min="6" max="6" width="12" style="89" customWidth="1"/>
    <col min="7" max="7" width="11.7109375" style="89" customWidth="1"/>
    <col min="8" max="8" width="20.5703125" style="89" customWidth="1"/>
    <col min="9" max="9" width="4.42578125" style="89" customWidth="1"/>
    <col min="10" max="11" width="9.140625" style="89"/>
    <col min="12" max="12" width="9.140625" style="89" bestFit="1" customWidth="1"/>
    <col min="13" max="16384" width="9.140625" style="89"/>
  </cols>
  <sheetData>
    <row r="1" spans="1:254" ht="46.5" customHeight="1" x14ac:dyDescent="0.2">
      <c r="F1" s="329" t="s">
        <v>316</v>
      </c>
      <c r="G1" s="329"/>
      <c r="H1" s="329"/>
    </row>
    <row r="2" spans="1:254" ht="56.25" customHeight="1" x14ac:dyDescent="0.2">
      <c r="A2" s="331" t="s">
        <v>317</v>
      </c>
      <c r="B2" s="331"/>
      <c r="C2" s="331"/>
      <c r="D2" s="331"/>
      <c r="E2" s="331"/>
      <c r="F2" s="331"/>
      <c r="G2" s="331"/>
      <c r="H2" s="331"/>
      <c r="I2" s="90"/>
    </row>
    <row r="3" spans="1:254" ht="34.5" customHeight="1" x14ac:dyDescent="0.2">
      <c r="A3" s="324" t="s">
        <v>221</v>
      </c>
      <c r="B3" s="332" t="s">
        <v>241</v>
      </c>
      <c r="C3" s="324" t="s">
        <v>222</v>
      </c>
      <c r="D3" s="324"/>
      <c r="E3" s="324" t="s">
        <v>223</v>
      </c>
      <c r="F3" s="324"/>
      <c r="G3" s="324" t="s">
        <v>224</v>
      </c>
      <c r="H3" s="324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  <c r="GH3" s="91"/>
      <c r="GI3" s="91"/>
      <c r="GJ3" s="91"/>
      <c r="GK3" s="91"/>
      <c r="GL3" s="91"/>
      <c r="GM3" s="91"/>
      <c r="GN3" s="91"/>
      <c r="GO3" s="91"/>
      <c r="GP3" s="91"/>
      <c r="GQ3" s="91"/>
      <c r="GR3" s="91"/>
      <c r="GS3" s="91"/>
      <c r="GT3" s="91"/>
      <c r="GU3" s="91"/>
      <c r="GV3" s="91"/>
      <c r="GW3" s="91"/>
      <c r="GX3" s="91"/>
      <c r="GY3" s="91"/>
      <c r="GZ3" s="91"/>
      <c r="HA3" s="91"/>
      <c r="HB3" s="91"/>
      <c r="HC3" s="91"/>
      <c r="HD3" s="91"/>
      <c r="HE3" s="91"/>
      <c r="HF3" s="91"/>
      <c r="HG3" s="91"/>
      <c r="HH3" s="91"/>
      <c r="HI3" s="91"/>
      <c r="HJ3" s="91"/>
      <c r="HK3" s="91"/>
      <c r="HL3" s="91"/>
      <c r="HM3" s="91"/>
      <c r="HN3" s="91"/>
      <c r="HO3" s="91"/>
      <c r="HP3" s="91"/>
      <c r="HQ3" s="91"/>
      <c r="HR3" s="91"/>
      <c r="HS3" s="91"/>
      <c r="HT3" s="91"/>
      <c r="HU3" s="91"/>
      <c r="HV3" s="91"/>
      <c r="HW3" s="91"/>
      <c r="HX3" s="91"/>
      <c r="HY3" s="91"/>
      <c r="HZ3" s="91"/>
      <c r="IA3" s="91"/>
      <c r="IB3" s="91"/>
      <c r="IC3" s="91"/>
      <c r="ID3" s="91"/>
      <c r="IE3" s="91"/>
      <c r="IF3" s="91"/>
      <c r="IG3" s="91"/>
      <c r="IH3" s="91"/>
      <c r="II3" s="91"/>
      <c r="IJ3" s="91"/>
      <c r="IK3" s="91"/>
      <c r="IL3" s="91"/>
      <c r="IM3" s="91"/>
      <c r="IN3" s="91"/>
      <c r="IO3" s="91"/>
      <c r="IP3" s="91"/>
      <c r="IQ3" s="91"/>
      <c r="IR3" s="91"/>
      <c r="IS3" s="91"/>
      <c r="IT3" s="91"/>
    </row>
    <row r="4" spans="1:254" ht="15.75" x14ac:dyDescent="0.2">
      <c r="A4" s="324"/>
      <c r="B4" s="332"/>
      <c r="C4" s="208" t="s">
        <v>225</v>
      </c>
      <c r="D4" s="208" t="s">
        <v>232</v>
      </c>
      <c r="E4" s="207" t="s">
        <v>225</v>
      </c>
      <c r="F4" s="208" t="s">
        <v>232</v>
      </c>
      <c r="G4" s="207" t="s">
        <v>225</v>
      </c>
      <c r="H4" s="208" t="s">
        <v>232</v>
      </c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W4" s="91"/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1"/>
      <c r="II4" s="91"/>
      <c r="IJ4" s="91"/>
      <c r="IK4" s="91"/>
      <c r="IL4" s="91"/>
      <c r="IM4" s="91"/>
      <c r="IN4" s="91"/>
      <c r="IO4" s="91"/>
      <c r="IP4" s="91"/>
      <c r="IQ4" s="91"/>
      <c r="IR4" s="91"/>
      <c r="IS4" s="91"/>
      <c r="IT4" s="91"/>
    </row>
    <row r="5" spans="1:254" ht="47.25" x14ac:dyDescent="0.25">
      <c r="A5" s="116" t="s">
        <v>318</v>
      </c>
      <c r="B5" s="207" t="s">
        <v>319</v>
      </c>
      <c r="C5" s="229">
        <v>3492</v>
      </c>
      <c r="D5" s="211">
        <v>343736660</v>
      </c>
      <c r="E5" s="310">
        <v>1104</v>
      </c>
      <c r="F5" s="310">
        <v>37500000</v>
      </c>
      <c r="G5" s="310">
        <f>C5+E5</f>
        <v>4596</v>
      </c>
      <c r="H5" s="310">
        <f t="shared" ref="H5" si="0">D5+F5</f>
        <v>381236660</v>
      </c>
      <c r="L5" s="100"/>
    </row>
    <row r="6" spans="1:254" ht="47.25" x14ac:dyDescent="0.25">
      <c r="A6" s="116" t="s">
        <v>320</v>
      </c>
      <c r="B6" s="207" t="s">
        <v>319</v>
      </c>
      <c r="C6" s="230">
        <v>2643</v>
      </c>
      <c r="D6" s="211">
        <v>281153622</v>
      </c>
      <c r="E6" s="310">
        <f>-E5</f>
        <v>-1104</v>
      </c>
      <c r="F6" s="310">
        <f>-F5</f>
        <v>-37500000</v>
      </c>
      <c r="G6" s="310">
        <f t="shared" ref="G6" si="1">C6+E6</f>
        <v>1539</v>
      </c>
      <c r="H6" s="310">
        <f>D6+F6</f>
        <v>243653622</v>
      </c>
      <c r="L6" s="100"/>
    </row>
    <row r="7" spans="1:254" ht="15.75" x14ac:dyDescent="0.25">
      <c r="A7" s="117" t="s">
        <v>4</v>
      </c>
      <c r="B7" s="118"/>
      <c r="C7" s="98"/>
      <c r="D7" s="98"/>
      <c r="E7" s="98">
        <f>SUM(E5:E6)</f>
        <v>0</v>
      </c>
      <c r="F7" s="98">
        <f>SUM(F5:F6)</f>
        <v>0</v>
      </c>
      <c r="G7" s="119"/>
      <c r="H7" s="119"/>
    </row>
    <row r="8" spans="1:254" x14ac:dyDescent="0.2">
      <c r="A8" s="91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A4:XFD4"/>
    </sheetView>
  </sheetViews>
  <sheetFormatPr defaultRowHeight="12.75" x14ac:dyDescent="0.2"/>
  <cols>
    <col min="1" max="1" width="32.5703125" style="246" customWidth="1"/>
    <col min="2" max="2" width="18" style="253" customWidth="1"/>
    <col min="3" max="3" width="23.42578125" style="257" customWidth="1"/>
    <col min="4" max="16384" width="9.140625" style="246"/>
  </cols>
  <sheetData>
    <row r="1" spans="1:8" ht="45" customHeight="1" x14ac:dyDescent="0.2">
      <c r="A1" s="245"/>
      <c r="B1" s="336" t="s">
        <v>377</v>
      </c>
      <c r="C1" s="336"/>
    </row>
    <row r="2" spans="1:8" ht="36.75" customHeight="1" x14ac:dyDescent="0.2">
      <c r="A2" s="338" t="s">
        <v>333</v>
      </c>
      <c r="B2" s="338"/>
      <c r="C2" s="338"/>
      <c r="D2" s="247"/>
      <c r="E2" s="247"/>
      <c r="F2" s="247"/>
      <c r="G2" s="247"/>
      <c r="H2" s="247"/>
    </row>
    <row r="3" spans="1:8" ht="15" customHeight="1" x14ac:dyDescent="0.2">
      <c r="A3" s="325"/>
      <c r="B3" s="325" t="s">
        <v>224</v>
      </c>
      <c r="C3" s="325"/>
    </row>
    <row r="4" spans="1:8" ht="15" customHeight="1" x14ac:dyDescent="0.2">
      <c r="A4" s="325"/>
      <c r="B4" s="248" t="s">
        <v>225</v>
      </c>
      <c r="C4" s="254" t="s">
        <v>232</v>
      </c>
    </row>
    <row r="5" spans="1:8" ht="15.75" customHeight="1" x14ac:dyDescent="0.2">
      <c r="A5" s="333" t="s">
        <v>261</v>
      </c>
      <c r="B5" s="334"/>
      <c r="C5" s="335"/>
    </row>
    <row r="6" spans="1:8" ht="15.75" customHeight="1" x14ac:dyDescent="0.2">
      <c r="A6" s="259" t="s">
        <v>268</v>
      </c>
      <c r="B6" s="271">
        <v>1211</v>
      </c>
      <c r="C6" s="272">
        <v>58525132</v>
      </c>
    </row>
    <row r="7" spans="1:8" x14ac:dyDescent="0.2">
      <c r="A7" s="262" t="s">
        <v>234</v>
      </c>
      <c r="B7" s="263">
        <v>286</v>
      </c>
      <c r="C7" s="264">
        <v>13322431</v>
      </c>
    </row>
    <row r="8" spans="1:8" x14ac:dyDescent="0.2">
      <c r="A8" s="262" t="s">
        <v>235</v>
      </c>
      <c r="B8" s="263">
        <v>325</v>
      </c>
      <c r="C8" s="264">
        <v>16048933</v>
      </c>
    </row>
    <row r="9" spans="1:8" x14ac:dyDescent="0.2">
      <c r="A9" s="273" t="s">
        <v>236</v>
      </c>
      <c r="B9" s="263">
        <v>316</v>
      </c>
      <c r="C9" s="264">
        <v>15572452</v>
      </c>
    </row>
    <row r="10" spans="1:8" x14ac:dyDescent="0.2">
      <c r="A10" s="274" t="s">
        <v>239</v>
      </c>
      <c r="B10" s="266">
        <v>94</v>
      </c>
      <c r="C10" s="267">
        <v>4637768</v>
      </c>
    </row>
    <row r="11" spans="1:8" x14ac:dyDescent="0.2">
      <c r="A11" s="274" t="s">
        <v>237</v>
      </c>
      <c r="B11" s="266">
        <v>118</v>
      </c>
      <c r="C11" s="267">
        <v>5797883</v>
      </c>
    </row>
    <row r="12" spans="1:8" x14ac:dyDescent="0.2">
      <c r="A12" s="274" t="s">
        <v>238</v>
      </c>
      <c r="B12" s="266">
        <v>21</v>
      </c>
      <c r="C12" s="267">
        <v>1015120</v>
      </c>
    </row>
    <row r="13" spans="1:8" x14ac:dyDescent="0.2">
      <c r="A13" s="274" t="s">
        <v>148</v>
      </c>
      <c r="B13" s="266">
        <v>5</v>
      </c>
      <c r="C13" s="267">
        <v>249455</v>
      </c>
    </row>
    <row r="14" spans="1:8" x14ac:dyDescent="0.2">
      <c r="A14" s="274" t="s">
        <v>146</v>
      </c>
      <c r="B14" s="266">
        <v>78</v>
      </c>
      <c r="C14" s="267">
        <v>3872226</v>
      </c>
    </row>
    <row r="15" spans="1:8" x14ac:dyDescent="0.2">
      <c r="A15" s="273" t="s">
        <v>240</v>
      </c>
      <c r="B15" s="263">
        <v>284</v>
      </c>
      <c r="C15" s="264">
        <v>13581316</v>
      </c>
    </row>
    <row r="16" spans="1:8" x14ac:dyDescent="0.2">
      <c r="A16" s="333" t="s">
        <v>263</v>
      </c>
      <c r="B16" s="334"/>
      <c r="C16" s="335"/>
    </row>
    <row r="17" spans="1:3" x14ac:dyDescent="0.2">
      <c r="A17" s="259" t="s">
        <v>268</v>
      </c>
      <c r="B17" s="275">
        <v>129</v>
      </c>
      <c r="C17" s="276">
        <v>7986434</v>
      </c>
    </row>
    <row r="18" spans="1:3" x14ac:dyDescent="0.2">
      <c r="A18" s="262" t="s">
        <v>234</v>
      </c>
      <c r="B18" s="263">
        <v>32</v>
      </c>
      <c r="C18" s="264">
        <v>1862708</v>
      </c>
    </row>
    <row r="19" spans="1:3" x14ac:dyDescent="0.2">
      <c r="A19" s="265" t="s">
        <v>237</v>
      </c>
      <c r="B19" s="266">
        <v>1</v>
      </c>
      <c r="C19" s="267">
        <v>80195</v>
      </c>
    </row>
    <row r="20" spans="1:3" x14ac:dyDescent="0.2">
      <c r="A20" s="265" t="s">
        <v>238</v>
      </c>
      <c r="B20" s="266">
        <v>13</v>
      </c>
      <c r="C20" s="267">
        <v>733546</v>
      </c>
    </row>
    <row r="21" spans="1:3" x14ac:dyDescent="0.2">
      <c r="A21" s="265" t="s">
        <v>146</v>
      </c>
      <c r="B21" s="266">
        <v>18</v>
      </c>
      <c r="C21" s="267">
        <v>1048967</v>
      </c>
    </row>
    <row r="22" spans="1:3" x14ac:dyDescent="0.2">
      <c r="A22" s="262" t="s">
        <v>235</v>
      </c>
      <c r="B22" s="263">
        <v>31</v>
      </c>
      <c r="C22" s="264">
        <v>1919385</v>
      </c>
    </row>
    <row r="23" spans="1:3" x14ac:dyDescent="0.2">
      <c r="A23" s="277" t="s">
        <v>237</v>
      </c>
      <c r="B23" s="266">
        <v>1</v>
      </c>
      <c r="C23" s="267">
        <v>122757</v>
      </c>
    </row>
    <row r="24" spans="1:3" x14ac:dyDescent="0.2">
      <c r="A24" s="265" t="s">
        <v>238</v>
      </c>
      <c r="B24" s="266">
        <v>10</v>
      </c>
      <c r="C24" s="267">
        <v>599785</v>
      </c>
    </row>
    <row r="25" spans="1:3" x14ac:dyDescent="0.2">
      <c r="A25" s="265" t="s">
        <v>148</v>
      </c>
      <c r="B25" s="266">
        <v>1</v>
      </c>
      <c r="C25" s="267">
        <v>114519</v>
      </c>
    </row>
    <row r="26" spans="1:3" x14ac:dyDescent="0.2">
      <c r="A26" s="265" t="s">
        <v>146</v>
      </c>
      <c r="B26" s="266">
        <v>19</v>
      </c>
      <c r="C26" s="267">
        <v>1082324</v>
      </c>
    </row>
    <row r="27" spans="1:3" x14ac:dyDescent="0.2">
      <c r="A27" s="262" t="s">
        <v>236</v>
      </c>
      <c r="B27" s="263">
        <v>32</v>
      </c>
      <c r="C27" s="264">
        <v>2061936</v>
      </c>
    </row>
    <row r="28" spans="1:3" x14ac:dyDescent="0.2">
      <c r="A28" s="278" t="s">
        <v>239</v>
      </c>
      <c r="B28" s="266">
        <v>0</v>
      </c>
      <c r="C28" s="267">
        <v>0</v>
      </c>
    </row>
    <row r="29" spans="1:3" x14ac:dyDescent="0.2">
      <c r="A29" s="278" t="s">
        <v>237</v>
      </c>
      <c r="B29" s="266">
        <v>1</v>
      </c>
      <c r="C29" s="267">
        <v>60324</v>
      </c>
    </row>
    <row r="30" spans="1:3" x14ac:dyDescent="0.2">
      <c r="A30" s="278" t="s">
        <v>238</v>
      </c>
      <c r="B30" s="266">
        <v>11</v>
      </c>
      <c r="C30" s="267">
        <v>703718</v>
      </c>
    </row>
    <row r="31" spans="1:3" x14ac:dyDescent="0.2">
      <c r="A31" s="265" t="s">
        <v>148</v>
      </c>
      <c r="B31" s="266">
        <v>0</v>
      </c>
      <c r="C31" s="267">
        <v>0</v>
      </c>
    </row>
    <row r="32" spans="1:3" x14ac:dyDescent="0.2">
      <c r="A32" s="265" t="s">
        <v>146</v>
      </c>
      <c r="B32" s="266">
        <v>20</v>
      </c>
      <c r="C32" s="267">
        <v>1297894</v>
      </c>
    </row>
    <row r="33" spans="1:3" x14ac:dyDescent="0.2">
      <c r="A33" s="262" t="s">
        <v>240</v>
      </c>
      <c r="B33" s="263">
        <v>34</v>
      </c>
      <c r="C33" s="264">
        <v>2142405</v>
      </c>
    </row>
    <row r="34" spans="1:3" x14ac:dyDescent="0.2">
      <c r="A34" s="333" t="s">
        <v>264</v>
      </c>
      <c r="B34" s="334"/>
      <c r="C34" s="335"/>
    </row>
    <row r="35" spans="1:3" x14ac:dyDescent="0.2">
      <c r="A35" s="259" t="s">
        <v>268</v>
      </c>
      <c r="B35" s="275">
        <v>325</v>
      </c>
      <c r="C35" s="276">
        <v>20861434</v>
      </c>
    </row>
    <row r="36" spans="1:3" x14ac:dyDescent="0.2">
      <c r="A36" s="262" t="s">
        <v>234</v>
      </c>
      <c r="B36" s="263">
        <v>87</v>
      </c>
      <c r="C36" s="264">
        <v>5262828</v>
      </c>
    </row>
    <row r="37" spans="1:3" x14ac:dyDescent="0.2">
      <c r="A37" s="262" t="s">
        <v>239</v>
      </c>
      <c r="B37" s="266">
        <v>3</v>
      </c>
      <c r="C37" s="267">
        <v>201828</v>
      </c>
    </row>
    <row r="38" spans="1:3" x14ac:dyDescent="0.2">
      <c r="A38" s="262" t="s">
        <v>237</v>
      </c>
      <c r="B38" s="266">
        <v>2</v>
      </c>
      <c r="C38" s="267">
        <v>135310</v>
      </c>
    </row>
    <row r="39" spans="1:3" x14ac:dyDescent="0.2">
      <c r="A39" s="265" t="s">
        <v>148</v>
      </c>
      <c r="B39" s="266">
        <v>48</v>
      </c>
      <c r="C39" s="267">
        <v>2885067</v>
      </c>
    </row>
    <row r="40" spans="1:3" x14ac:dyDescent="0.2">
      <c r="A40" s="265" t="s">
        <v>146</v>
      </c>
      <c r="B40" s="266">
        <v>34</v>
      </c>
      <c r="C40" s="267">
        <v>2040623</v>
      </c>
    </row>
    <row r="41" spans="1:3" x14ac:dyDescent="0.2">
      <c r="A41" s="262" t="s">
        <v>235</v>
      </c>
      <c r="B41" s="263">
        <v>46</v>
      </c>
      <c r="C41" s="264">
        <v>3288856</v>
      </c>
    </row>
    <row r="42" spans="1:3" x14ac:dyDescent="0.2">
      <c r="A42" s="265" t="s">
        <v>148</v>
      </c>
      <c r="B42" s="266">
        <v>25</v>
      </c>
      <c r="C42" s="267">
        <v>1638130</v>
      </c>
    </row>
    <row r="43" spans="1:3" x14ac:dyDescent="0.2">
      <c r="A43" s="265" t="s">
        <v>146</v>
      </c>
      <c r="B43" s="266">
        <v>21</v>
      </c>
      <c r="C43" s="267">
        <v>1650726</v>
      </c>
    </row>
    <row r="44" spans="1:3" x14ac:dyDescent="0.2">
      <c r="A44" s="262" t="s">
        <v>236</v>
      </c>
      <c r="B44" s="263">
        <v>97</v>
      </c>
      <c r="C44" s="264">
        <v>6154878</v>
      </c>
    </row>
    <row r="45" spans="1:3" x14ac:dyDescent="0.2">
      <c r="A45" s="262" t="s">
        <v>240</v>
      </c>
      <c r="B45" s="263">
        <v>95</v>
      </c>
      <c r="C45" s="264">
        <v>6154872</v>
      </c>
    </row>
    <row r="46" spans="1:3" x14ac:dyDescent="0.2">
      <c r="A46" s="333" t="s">
        <v>330</v>
      </c>
      <c r="B46" s="334"/>
      <c r="C46" s="335"/>
    </row>
    <row r="47" spans="1:3" x14ac:dyDescent="0.2">
      <c r="A47" s="258" t="s">
        <v>268</v>
      </c>
      <c r="B47" s="268">
        <v>18753</v>
      </c>
      <c r="C47" s="269">
        <v>850687400</v>
      </c>
    </row>
    <row r="48" spans="1:3" x14ac:dyDescent="0.2">
      <c r="A48" s="251" t="s">
        <v>234</v>
      </c>
      <c r="B48" s="249">
        <v>4518</v>
      </c>
      <c r="C48" s="255">
        <v>198249251</v>
      </c>
    </row>
    <row r="49" spans="1:3" x14ac:dyDescent="0.2">
      <c r="A49" s="251" t="s">
        <v>235</v>
      </c>
      <c r="B49" s="249">
        <v>4690</v>
      </c>
      <c r="C49" s="255">
        <v>213437385</v>
      </c>
    </row>
    <row r="50" spans="1:3" x14ac:dyDescent="0.2">
      <c r="A50" s="251" t="s">
        <v>236</v>
      </c>
      <c r="B50" s="249">
        <v>4862</v>
      </c>
      <c r="C50" s="255">
        <v>225563384</v>
      </c>
    </row>
    <row r="51" spans="1:3" x14ac:dyDescent="0.2">
      <c r="A51" s="252" t="s">
        <v>239</v>
      </c>
      <c r="B51" s="250">
        <v>1645</v>
      </c>
      <c r="C51" s="256">
        <v>76265349</v>
      </c>
    </row>
    <row r="52" spans="1:3" x14ac:dyDescent="0.2">
      <c r="A52" s="252" t="s">
        <v>237</v>
      </c>
      <c r="B52" s="250">
        <v>850</v>
      </c>
      <c r="C52" s="256">
        <v>39443041</v>
      </c>
    </row>
    <row r="53" spans="1:3" x14ac:dyDescent="0.2">
      <c r="A53" s="252" t="s">
        <v>238</v>
      </c>
      <c r="B53" s="250">
        <v>565</v>
      </c>
      <c r="C53" s="256">
        <v>26200347</v>
      </c>
    </row>
    <row r="54" spans="1:3" x14ac:dyDescent="0.2">
      <c r="A54" s="252" t="s">
        <v>148</v>
      </c>
      <c r="B54" s="250">
        <v>436</v>
      </c>
      <c r="C54" s="256">
        <v>20257816</v>
      </c>
    </row>
    <row r="55" spans="1:3" x14ac:dyDescent="0.2">
      <c r="A55" s="252" t="s">
        <v>146</v>
      </c>
      <c r="B55" s="250">
        <v>1366</v>
      </c>
      <c r="C55" s="256">
        <v>63396831</v>
      </c>
    </row>
    <row r="56" spans="1:3" x14ac:dyDescent="0.2">
      <c r="A56" s="251" t="s">
        <v>240</v>
      </c>
      <c r="B56" s="249">
        <v>4683</v>
      </c>
      <c r="C56" s="255">
        <v>213437380</v>
      </c>
    </row>
    <row r="57" spans="1:3" x14ac:dyDescent="0.2">
      <c r="A57" s="333" t="s">
        <v>331</v>
      </c>
      <c r="B57" s="334"/>
      <c r="C57" s="335"/>
    </row>
    <row r="58" spans="1:3" x14ac:dyDescent="0.2">
      <c r="A58" s="259" t="s">
        <v>268</v>
      </c>
      <c r="B58" s="275">
        <v>16184</v>
      </c>
      <c r="C58" s="276">
        <v>486700000</v>
      </c>
    </row>
    <row r="59" spans="1:3" x14ac:dyDescent="0.2">
      <c r="A59" s="262" t="s">
        <v>234</v>
      </c>
      <c r="B59" s="263">
        <v>3975</v>
      </c>
      <c r="C59" s="264">
        <v>117615516</v>
      </c>
    </row>
    <row r="60" spans="1:3" x14ac:dyDescent="0.2">
      <c r="A60" s="262" t="s">
        <v>235</v>
      </c>
      <c r="B60" s="263">
        <v>4213</v>
      </c>
      <c r="C60" s="264">
        <v>124555675</v>
      </c>
    </row>
    <row r="61" spans="1:3" x14ac:dyDescent="0.2">
      <c r="A61" s="262" t="s">
        <v>236</v>
      </c>
      <c r="B61" s="263">
        <v>3988</v>
      </c>
      <c r="C61" s="264">
        <v>121944730</v>
      </c>
    </row>
    <row r="62" spans="1:3" x14ac:dyDescent="0.2">
      <c r="A62" s="265" t="s">
        <v>239</v>
      </c>
      <c r="B62" s="266">
        <v>1421</v>
      </c>
      <c r="C62" s="267">
        <v>43460678</v>
      </c>
    </row>
    <row r="63" spans="1:3" x14ac:dyDescent="0.2">
      <c r="A63" s="265" t="s">
        <v>237</v>
      </c>
      <c r="B63" s="266">
        <v>559</v>
      </c>
      <c r="C63" s="267">
        <v>17081367</v>
      </c>
    </row>
    <row r="64" spans="1:3" x14ac:dyDescent="0.2">
      <c r="A64" s="265" t="s">
        <v>238</v>
      </c>
      <c r="B64" s="266">
        <v>485</v>
      </c>
      <c r="C64" s="267">
        <v>14810636</v>
      </c>
    </row>
    <row r="65" spans="1:3" x14ac:dyDescent="0.2">
      <c r="A65" s="265" t="s">
        <v>148</v>
      </c>
      <c r="B65" s="266">
        <v>425</v>
      </c>
      <c r="C65" s="267">
        <v>12990696</v>
      </c>
    </row>
    <row r="66" spans="1:3" x14ac:dyDescent="0.2">
      <c r="A66" s="265" t="s">
        <v>146</v>
      </c>
      <c r="B66" s="266">
        <v>1098</v>
      </c>
      <c r="C66" s="267">
        <v>33601353</v>
      </c>
    </row>
    <row r="67" spans="1:3" x14ac:dyDescent="0.2">
      <c r="A67" s="265" t="s">
        <v>240</v>
      </c>
      <c r="B67" s="266">
        <v>4008</v>
      </c>
      <c r="C67" s="267">
        <v>122584079</v>
      </c>
    </row>
    <row r="68" spans="1:3" x14ac:dyDescent="0.2">
      <c r="A68" s="265" t="s">
        <v>239</v>
      </c>
      <c r="B68" s="266">
        <v>1517</v>
      </c>
      <c r="C68" s="267">
        <v>46287582</v>
      </c>
    </row>
    <row r="69" spans="1:3" x14ac:dyDescent="0.2">
      <c r="A69" s="265" t="s">
        <v>237</v>
      </c>
      <c r="B69" s="266">
        <v>571</v>
      </c>
      <c r="C69" s="267">
        <v>17477895</v>
      </c>
    </row>
    <row r="70" spans="1:3" x14ac:dyDescent="0.2">
      <c r="A70" s="265" t="s">
        <v>238</v>
      </c>
      <c r="B70" s="266">
        <v>560</v>
      </c>
      <c r="C70" s="267">
        <v>17184438</v>
      </c>
    </row>
    <row r="71" spans="1:3" x14ac:dyDescent="0.2">
      <c r="A71" s="265" t="s">
        <v>148</v>
      </c>
      <c r="B71" s="266">
        <v>371</v>
      </c>
      <c r="C71" s="267">
        <v>11406141</v>
      </c>
    </row>
    <row r="72" spans="1:3" x14ac:dyDescent="0.2">
      <c r="A72" s="265" t="s">
        <v>146</v>
      </c>
      <c r="B72" s="266">
        <v>989</v>
      </c>
      <c r="C72" s="267">
        <v>30228023</v>
      </c>
    </row>
    <row r="73" spans="1:3" x14ac:dyDescent="0.2">
      <c r="A73" s="333" t="s">
        <v>318</v>
      </c>
      <c r="B73" s="334"/>
      <c r="C73" s="335"/>
    </row>
    <row r="74" spans="1:3" x14ac:dyDescent="0.2">
      <c r="A74" s="259" t="s">
        <v>268</v>
      </c>
      <c r="B74" s="260">
        <v>7031</v>
      </c>
      <c r="C74" s="261">
        <v>601260500</v>
      </c>
    </row>
    <row r="75" spans="1:3" x14ac:dyDescent="0.2">
      <c r="A75" s="262" t="s">
        <v>234</v>
      </c>
      <c r="B75" s="263">
        <v>1835</v>
      </c>
      <c r="C75" s="264">
        <v>88945187</v>
      </c>
    </row>
    <row r="76" spans="1:3" x14ac:dyDescent="0.2">
      <c r="A76" s="262" t="s">
        <v>235</v>
      </c>
      <c r="B76" s="263">
        <v>1835</v>
      </c>
      <c r="C76" s="264">
        <v>107348749</v>
      </c>
    </row>
    <row r="77" spans="1:3" x14ac:dyDescent="0.2">
      <c r="A77" s="262" t="s">
        <v>236</v>
      </c>
      <c r="B77" s="263">
        <v>1628</v>
      </c>
      <c r="C77" s="264">
        <v>199562282</v>
      </c>
    </row>
    <row r="78" spans="1:3" x14ac:dyDescent="0.2">
      <c r="A78" s="265" t="s">
        <v>239</v>
      </c>
      <c r="B78" s="266">
        <v>607</v>
      </c>
      <c r="C78" s="267">
        <v>74648675</v>
      </c>
    </row>
    <row r="79" spans="1:3" x14ac:dyDescent="0.2">
      <c r="A79" s="265" t="s">
        <v>237</v>
      </c>
      <c r="B79" s="266">
        <v>184</v>
      </c>
      <c r="C79" s="267">
        <v>22467947</v>
      </c>
    </row>
    <row r="80" spans="1:3" x14ac:dyDescent="0.2">
      <c r="A80" s="265" t="s">
        <v>238</v>
      </c>
      <c r="B80" s="266">
        <v>215</v>
      </c>
      <c r="C80" s="267">
        <v>26267962</v>
      </c>
    </row>
    <row r="81" spans="1:3" x14ac:dyDescent="0.2">
      <c r="A81" s="265" t="s">
        <v>148</v>
      </c>
      <c r="B81" s="266">
        <v>144</v>
      </c>
      <c r="C81" s="267">
        <v>17660455</v>
      </c>
    </row>
    <row r="82" spans="1:3" x14ac:dyDescent="0.2">
      <c r="A82" s="265" t="s">
        <v>146</v>
      </c>
      <c r="B82" s="266">
        <v>478</v>
      </c>
      <c r="C82" s="267">
        <v>58517243</v>
      </c>
    </row>
    <row r="83" spans="1:3" x14ac:dyDescent="0.2">
      <c r="A83" s="262" t="s">
        <v>240</v>
      </c>
      <c r="B83" s="263">
        <v>1733</v>
      </c>
      <c r="C83" s="264">
        <v>205404282</v>
      </c>
    </row>
    <row r="84" spans="1:3" x14ac:dyDescent="0.2">
      <c r="A84" s="333" t="s">
        <v>320</v>
      </c>
      <c r="B84" s="334"/>
      <c r="C84" s="335"/>
    </row>
    <row r="85" spans="1:3" x14ac:dyDescent="0.2">
      <c r="A85" s="259" t="s">
        <v>268</v>
      </c>
      <c r="B85" s="275">
        <v>2654</v>
      </c>
      <c r="C85" s="276">
        <v>239839700</v>
      </c>
    </row>
    <row r="86" spans="1:3" x14ac:dyDescent="0.2">
      <c r="A86" s="262" t="s">
        <v>234</v>
      </c>
      <c r="B86" s="263">
        <v>596</v>
      </c>
      <c r="C86" s="264">
        <v>48009875</v>
      </c>
    </row>
    <row r="87" spans="1:3" x14ac:dyDescent="0.2">
      <c r="A87" s="265" t="s">
        <v>239</v>
      </c>
      <c r="B87" s="266">
        <v>117</v>
      </c>
      <c r="C87" s="267">
        <v>9632856</v>
      </c>
    </row>
    <row r="88" spans="1:3" x14ac:dyDescent="0.2">
      <c r="A88" s="265" t="s">
        <v>237</v>
      </c>
      <c r="B88" s="266">
        <v>284</v>
      </c>
      <c r="C88" s="267">
        <v>22416448</v>
      </c>
    </row>
    <row r="89" spans="1:3" x14ac:dyDescent="0.2">
      <c r="A89" s="265" t="s">
        <v>238</v>
      </c>
      <c r="B89" s="266">
        <v>49</v>
      </c>
      <c r="C89" s="267">
        <v>4253612</v>
      </c>
    </row>
    <row r="90" spans="1:3" x14ac:dyDescent="0.2">
      <c r="A90" s="265" t="s">
        <v>148</v>
      </c>
      <c r="B90" s="266">
        <v>9</v>
      </c>
      <c r="C90" s="267">
        <v>648937</v>
      </c>
    </row>
    <row r="91" spans="1:3" x14ac:dyDescent="0.2">
      <c r="A91" s="265" t="s">
        <v>146</v>
      </c>
      <c r="B91" s="266">
        <v>137</v>
      </c>
      <c r="C91" s="267">
        <v>11058022</v>
      </c>
    </row>
    <row r="92" spans="1:3" x14ac:dyDescent="0.2">
      <c r="A92" s="262" t="s">
        <v>235</v>
      </c>
      <c r="B92" s="263">
        <v>654</v>
      </c>
      <c r="C92" s="264">
        <v>63943275</v>
      </c>
    </row>
    <row r="93" spans="1:3" x14ac:dyDescent="0.2">
      <c r="A93" s="262" t="s">
        <v>236</v>
      </c>
      <c r="B93" s="263">
        <v>703</v>
      </c>
      <c r="C93" s="264">
        <v>63943275</v>
      </c>
    </row>
    <row r="94" spans="1:3" x14ac:dyDescent="0.2">
      <c r="A94" s="262" t="s">
        <v>240</v>
      </c>
      <c r="B94" s="263">
        <v>701</v>
      </c>
      <c r="C94" s="264">
        <v>63943275</v>
      </c>
    </row>
    <row r="95" spans="1:3" x14ac:dyDescent="0.2">
      <c r="A95" s="333" t="s">
        <v>332</v>
      </c>
      <c r="B95" s="334"/>
      <c r="C95" s="335"/>
    </row>
    <row r="96" spans="1:3" x14ac:dyDescent="0.2">
      <c r="A96" s="258" t="s">
        <v>268</v>
      </c>
      <c r="B96" s="268">
        <v>4186</v>
      </c>
      <c r="C96" s="269">
        <v>235759600</v>
      </c>
    </row>
    <row r="97" spans="1:3" x14ac:dyDescent="0.2">
      <c r="A97" s="251" t="s">
        <v>234</v>
      </c>
      <c r="B97" s="249">
        <v>912</v>
      </c>
      <c r="C97" s="255">
        <v>51183401</v>
      </c>
    </row>
    <row r="98" spans="1:3" x14ac:dyDescent="0.2">
      <c r="A98" s="252" t="s">
        <v>239</v>
      </c>
      <c r="B98" s="250">
        <v>48</v>
      </c>
      <c r="C98" s="256">
        <v>3949344</v>
      </c>
    </row>
    <row r="99" spans="1:3" x14ac:dyDescent="0.2">
      <c r="A99" s="252" t="s">
        <v>237</v>
      </c>
      <c r="B99" s="250">
        <v>163</v>
      </c>
      <c r="C99" s="256">
        <v>8318840</v>
      </c>
    </row>
    <row r="100" spans="1:3" x14ac:dyDescent="0.2">
      <c r="A100" s="252" t="s">
        <v>238</v>
      </c>
      <c r="B100" s="250">
        <v>14</v>
      </c>
      <c r="C100" s="256">
        <v>878633</v>
      </c>
    </row>
    <row r="101" spans="1:3" x14ac:dyDescent="0.2">
      <c r="A101" s="252" t="s">
        <v>148</v>
      </c>
      <c r="B101" s="250">
        <v>405</v>
      </c>
      <c r="C101" s="256">
        <v>24461765</v>
      </c>
    </row>
    <row r="102" spans="1:3" x14ac:dyDescent="0.2">
      <c r="A102" s="252" t="s">
        <v>146</v>
      </c>
      <c r="B102" s="250">
        <v>282</v>
      </c>
      <c r="C102" s="256">
        <v>13574819</v>
      </c>
    </row>
    <row r="103" spans="1:3" x14ac:dyDescent="0.2">
      <c r="A103" s="251" t="s">
        <v>235</v>
      </c>
      <c r="B103" s="249">
        <v>1093</v>
      </c>
      <c r="C103" s="255">
        <v>61525401</v>
      </c>
    </row>
    <row r="104" spans="1:3" x14ac:dyDescent="0.2">
      <c r="A104" s="251" t="s">
        <v>236</v>
      </c>
      <c r="B104" s="249">
        <v>1093</v>
      </c>
      <c r="C104" s="255">
        <v>61525401</v>
      </c>
    </row>
    <row r="105" spans="1:3" x14ac:dyDescent="0.2">
      <c r="A105" s="251" t="s">
        <v>240</v>
      </c>
      <c r="B105" s="249">
        <v>1088</v>
      </c>
      <c r="C105" s="255">
        <v>61525397</v>
      </c>
    </row>
  </sheetData>
  <mergeCells count="12">
    <mergeCell ref="A5:C5"/>
    <mergeCell ref="A16:C16"/>
    <mergeCell ref="A34:C34"/>
    <mergeCell ref="B1:C1"/>
    <mergeCell ref="A2:C2"/>
    <mergeCell ref="A3:A4"/>
    <mergeCell ref="B3:C3"/>
    <mergeCell ref="A46:C46"/>
    <mergeCell ref="A57:C57"/>
    <mergeCell ref="A73:C73"/>
    <mergeCell ref="A84:C84"/>
    <mergeCell ref="A95:C95"/>
  </mergeCells>
  <pageMargins left="0.7" right="0.7" top="0.75" bottom="0.75" header="0.3" footer="0.3"/>
  <pageSetup paperSize="9" scale="99" orientation="portrait" r:id="rId1"/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view="pageBreakPreview" zoomScale="118" zoomScaleNormal="100" zoomScaleSheetLayoutView="118" workbookViewId="0">
      <selection activeCell="H4" sqref="H4"/>
    </sheetView>
  </sheetViews>
  <sheetFormatPr defaultRowHeight="15" x14ac:dyDescent="0.25"/>
  <cols>
    <col min="1" max="1" width="30.140625" style="138" customWidth="1"/>
    <col min="2" max="2" width="20.5703125" style="138" customWidth="1"/>
    <col min="3" max="3" width="8.140625" style="138" customWidth="1"/>
    <col min="4" max="4" width="16" style="138" customWidth="1"/>
    <col min="5" max="5" width="7.7109375" style="138" customWidth="1"/>
    <col min="6" max="6" width="19" style="138" customWidth="1"/>
    <col min="7" max="7" width="8.85546875" style="138" customWidth="1"/>
    <col min="8" max="8" width="20" style="138" customWidth="1"/>
    <col min="9" max="16384" width="9.140625" style="138"/>
  </cols>
  <sheetData>
    <row r="1" spans="1:10" ht="34.5" customHeight="1" x14ac:dyDescent="0.25">
      <c r="E1" s="139"/>
      <c r="F1" s="329" t="s">
        <v>265</v>
      </c>
      <c r="G1" s="329"/>
      <c r="H1" s="329"/>
      <c r="I1" s="144"/>
      <c r="J1" s="144"/>
    </row>
    <row r="2" spans="1:10" ht="29.25" customHeight="1" x14ac:dyDescent="0.25">
      <c r="A2" s="339" t="s">
        <v>333</v>
      </c>
      <c r="B2" s="339"/>
      <c r="C2" s="339"/>
      <c r="D2" s="339"/>
      <c r="E2" s="339"/>
      <c r="F2" s="339"/>
      <c r="G2" s="339"/>
      <c r="H2" s="339"/>
    </row>
    <row r="3" spans="1:10" ht="34.5" customHeight="1" x14ac:dyDescent="0.25">
      <c r="A3" s="324" t="s">
        <v>221</v>
      </c>
      <c r="B3" s="332" t="s">
        <v>241</v>
      </c>
      <c r="C3" s="324" t="s">
        <v>222</v>
      </c>
      <c r="D3" s="324"/>
      <c r="E3" s="324" t="s">
        <v>223</v>
      </c>
      <c r="F3" s="324"/>
      <c r="G3" s="324" t="s">
        <v>224</v>
      </c>
      <c r="H3" s="324"/>
    </row>
    <row r="4" spans="1:10" ht="15.75" x14ac:dyDescent="0.25">
      <c r="A4" s="324"/>
      <c r="B4" s="332"/>
      <c r="C4" s="125" t="s">
        <v>225</v>
      </c>
      <c r="D4" s="125" t="s">
        <v>232</v>
      </c>
      <c r="E4" s="124" t="s">
        <v>225</v>
      </c>
      <c r="F4" s="125" t="s">
        <v>232</v>
      </c>
      <c r="G4" s="124" t="s">
        <v>225</v>
      </c>
      <c r="H4" s="125" t="s">
        <v>232</v>
      </c>
    </row>
    <row r="5" spans="1:10" ht="31.5" x14ac:dyDescent="0.25">
      <c r="A5" s="116" t="s">
        <v>261</v>
      </c>
      <c r="B5" s="124" t="s">
        <v>262</v>
      </c>
      <c r="C5" s="140">
        <v>1185</v>
      </c>
      <c r="D5" s="141">
        <v>56534000</v>
      </c>
      <c r="E5" s="98">
        <v>26</v>
      </c>
      <c r="F5" s="98">
        <v>1991132</v>
      </c>
      <c r="G5" s="98">
        <f>C5+E5</f>
        <v>1211</v>
      </c>
      <c r="H5" s="98">
        <f t="shared" ref="G5:H7" si="0">D5+F5</f>
        <v>58525132</v>
      </c>
    </row>
    <row r="6" spans="1:10" ht="15.75" x14ac:dyDescent="0.25">
      <c r="A6" s="116" t="s">
        <v>263</v>
      </c>
      <c r="B6" s="124" t="s">
        <v>262</v>
      </c>
      <c r="C6" s="142">
        <v>142</v>
      </c>
      <c r="D6" s="141">
        <v>8982000</v>
      </c>
      <c r="E6" s="98">
        <v>-13</v>
      </c>
      <c r="F6" s="98">
        <v>-995566</v>
      </c>
      <c r="G6" s="98">
        <f t="shared" ref="G6" si="1">C6+E6</f>
        <v>129</v>
      </c>
      <c r="H6" s="98">
        <f t="shared" si="0"/>
        <v>7986434</v>
      </c>
    </row>
    <row r="7" spans="1:10" ht="15.75" x14ac:dyDescent="0.25">
      <c r="A7" s="116" t="s">
        <v>264</v>
      </c>
      <c r="B7" s="124" t="s">
        <v>262</v>
      </c>
      <c r="C7" s="143">
        <v>338</v>
      </c>
      <c r="D7" s="141">
        <v>21857000</v>
      </c>
      <c r="E7" s="98">
        <v>-13</v>
      </c>
      <c r="F7" s="98">
        <v>-995566</v>
      </c>
      <c r="G7" s="98">
        <f t="shared" si="0"/>
        <v>325</v>
      </c>
      <c r="H7" s="98">
        <f t="shared" si="0"/>
        <v>20861434</v>
      </c>
    </row>
    <row r="8" spans="1:10" ht="15.75" x14ac:dyDescent="0.25">
      <c r="A8" s="224" t="s">
        <v>4</v>
      </c>
      <c r="B8" s="225"/>
      <c r="C8" s="226"/>
      <c r="D8" s="226"/>
      <c r="E8" s="226">
        <f>SUM(E5:E7)</f>
        <v>0</v>
      </c>
      <c r="F8" s="226">
        <f>SUM(F5:F7)</f>
        <v>0</v>
      </c>
      <c r="G8" s="227"/>
      <c r="H8" s="227"/>
    </row>
    <row r="9" spans="1:10" ht="15.75" x14ac:dyDescent="0.25">
      <c r="A9" s="116" t="s">
        <v>330</v>
      </c>
      <c r="B9" s="212" t="s">
        <v>262</v>
      </c>
      <c r="C9" s="140">
        <v>18581</v>
      </c>
      <c r="D9" s="141">
        <v>838561400</v>
      </c>
      <c r="E9" s="98">
        <v>172</v>
      </c>
      <c r="F9" s="98">
        <v>12126000</v>
      </c>
      <c r="G9" s="98">
        <f>C9+E9</f>
        <v>18753</v>
      </c>
      <c r="H9" s="98">
        <f t="shared" ref="G9:H13" si="2">D9+F9</f>
        <v>850687400</v>
      </c>
    </row>
    <row r="10" spans="1:10" ht="15.75" x14ac:dyDescent="0.25">
      <c r="A10" s="116" t="s">
        <v>331</v>
      </c>
      <c r="B10" s="212" t="s">
        <v>262</v>
      </c>
      <c r="C10" s="140">
        <v>16034</v>
      </c>
      <c r="D10" s="141">
        <v>481300000</v>
      </c>
      <c r="E10" s="98">
        <v>150</v>
      </c>
      <c r="F10" s="98">
        <v>5400000</v>
      </c>
      <c r="G10" s="98">
        <f>C10+E10</f>
        <v>16184</v>
      </c>
      <c r="H10" s="98">
        <f t="shared" si="2"/>
        <v>486700000</v>
      </c>
    </row>
    <row r="11" spans="1:10" ht="15.75" x14ac:dyDescent="0.25">
      <c r="A11" s="116" t="s">
        <v>318</v>
      </c>
      <c r="B11" s="212" t="s">
        <v>262</v>
      </c>
      <c r="C11" s="142">
        <v>7138</v>
      </c>
      <c r="D11" s="141">
        <v>607102500</v>
      </c>
      <c r="E11" s="98">
        <f>-57-50</f>
        <v>-107</v>
      </c>
      <c r="F11" s="98">
        <f>-4042000-1800000</f>
        <v>-5842000</v>
      </c>
      <c r="G11" s="98">
        <f t="shared" ref="G11" si="3">C11+E11</f>
        <v>7031</v>
      </c>
      <c r="H11" s="98">
        <f t="shared" si="2"/>
        <v>601260500</v>
      </c>
    </row>
    <row r="12" spans="1:10" ht="15.75" x14ac:dyDescent="0.25">
      <c r="A12" s="116" t="s">
        <v>320</v>
      </c>
      <c r="B12" s="212" t="s">
        <v>262</v>
      </c>
      <c r="C12" s="143">
        <v>2761</v>
      </c>
      <c r="D12" s="141">
        <v>245681700</v>
      </c>
      <c r="E12" s="98">
        <f t="shared" ref="E12:E13" si="4">-57-50</f>
        <v>-107</v>
      </c>
      <c r="F12" s="98">
        <f t="shared" ref="F12:F13" si="5">-4042000-1800000</f>
        <v>-5842000</v>
      </c>
      <c r="G12" s="98">
        <f t="shared" si="2"/>
        <v>2654</v>
      </c>
      <c r="H12" s="98">
        <f t="shared" si="2"/>
        <v>239839700</v>
      </c>
    </row>
    <row r="13" spans="1:10" ht="15.75" x14ac:dyDescent="0.25">
      <c r="A13" s="116" t="s">
        <v>332</v>
      </c>
      <c r="B13" s="212" t="s">
        <v>262</v>
      </c>
      <c r="C13" s="143">
        <v>4293</v>
      </c>
      <c r="D13" s="141">
        <v>241601600</v>
      </c>
      <c r="E13" s="98">
        <f t="shared" si="4"/>
        <v>-107</v>
      </c>
      <c r="F13" s="98">
        <f t="shared" si="5"/>
        <v>-5842000</v>
      </c>
      <c r="G13" s="98">
        <f t="shared" si="2"/>
        <v>4186</v>
      </c>
      <c r="H13" s="98">
        <f t="shared" si="2"/>
        <v>235759600</v>
      </c>
    </row>
    <row r="14" spans="1:10" ht="15.75" x14ac:dyDescent="0.25">
      <c r="A14" s="224" t="s">
        <v>4</v>
      </c>
      <c r="B14" s="225"/>
      <c r="C14" s="226"/>
      <c r="D14" s="226"/>
      <c r="E14" s="226">
        <f>SUM(E9:E13)</f>
        <v>1</v>
      </c>
      <c r="F14" s="226">
        <f>SUM(F9:F13)</f>
        <v>0</v>
      </c>
      <c r="G14" s="227"/>
      <c r="H14" s="227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U224"/>
  <sheetViews>
    <sheetView view="pageBreakPreview" zoomScale="60" zoomScaleNormal="66" workbookViewId="0">
      <pane ySplit="2" topLeftCell="A198" activePane="bottomLeft" state="frozen"/>
      <selection pane="bottomLeft" activeCell="A3" sqref="A3:XFD3"/>
    </sheetView>
  </sheetViews>
  <sheetFormatPr defaultRowHeight="11.25" x14ac:dyDescent="0.2"/>
  <cols>
    <col min="1" max="1" width="12.85546875" style="231" customWidth="1"/>
    <col min="2" max="2" width="4.140625" style="231" customWidth="1"/>
    <col min="3" max="3" width="11.5703125" style="231" customWidth="1"/>
    <col min="4" max="4" width="9" style="231" customWidth="1"/>
    <col min="5" max="5" width="11" style="231" customWidth="1"/>
    <col min="6" max="6" width="9" style="231" customWidth="1"/>
    <col min="7" max="7" width="9.7109375" style="231" customWidth="1"/>
    <col min="8" max="8" width="9" style="231" customWidth="1"/>
    <col min="9" max="9" width="13.42578125" style="231" customWidth="1"/>
    <col min="10" max="10" width="9" style="231" customWidth="1"/>
    <col min="11" max="11" width="10.7109375" style="231" customWidth="1"/>
    <col min="12" max="12" width="9" style="231" customWidth="1"/>
    <col min="13" max="13" width="9.85546875" style="231" customWidth="1"/>
    <col min="14" max="14" width="9" style="231" customWidth="1"/>
    <col min="15" max="15" width="10.140625" style="231" customWidth="1"/>
    <col min="16" max="16" width="9" style="231" customWidth="1"/>
    <col min="17" max="17" width="10.7109375" style="231" customWidth="1"/>
    <col min="18" max="18" width="9" style="231" customWidth="1"/>
    <col min="19" max="19" width="9.7109375" style="231" customWidth="1"/>
    <col min="20" max="20" width="9" style="231" customWidth="1"/>
    <col min="21" max="21" width="11" style="231" customWidth="1"/>
    <col min="22" max="22" width="9" style="231" customWidth="1"/>
    <col min="23" max="23" width="10.5703125" style="231" customWidth="1"/>
    <col min="24" max="24" width="9" style="231" customWidth="1"/>
    <col min="25" max="25" width="9.85546875" style="231" customWidth="1"/>
    <col min="26" max="26" width="9" style="231" customWidth="1"/>
    <col min="27" max="27" width="11" style="231" customWidth="1"/>
    <col min="28" max="28" width="9" style="231" customWidth="1"/>
    <col min="29" max="29" width="10.28515625" style="231" customWidth="1"/>
    <col min="30" max="30" width="9" style="231" customWidth="1"/>
    <col min="31" max="31" width="10.85546875" style="231" customWidth="1"/>
    <col min="32" max="32" width="9" style="231" customWidth="1"/>
    <col min="33" max="33" width="10.85546875" style="231" customWidth="1"/>
    <col min="34" max="34" width="9" style="231" customWidth="1"/>
    <col min="35" max="35" width="11.7109375" style="231" customWidth="1"/>
    <col min="36" max="47" width="9" style="231" customWidth="1"/>
    <col min="48" max="256" width="9.140625" style="232" customWidth="1"/>
    <col min="257" max="257" width="12.85546875" style="232" customWidth="1"/>
    <col min="258" max="258" width="4.140625" style="232" customWidth="1"/>
    <col min="259" max="260" width="9" style="232" customWidth="1"/>
    <col min="261" max="261" width="10.42578125" style="232" customWidth="1"/>
    <col min="262" max="264" width="9" style="232" customWidth="1"/>
    <col min="265" max="265" width="13.42578125" style="232" customWidth="1"/>
    <col min="266" max="266" width="9" style="232" customWidth="1"/>
    <col min="267" max="267" width="10.7109375" style="232" customWidth="1"/>
    <col min="268" max="303" width="9" style="232" customWidth="1"/>
    <col min="304" max="512" width="9.140625" style="232" customWidth="1"/>
    <col min="513" max="513" width="12.85546875" style="232" customWidth="1"/>
    <col min="514" max="514" width="4.140625" style="232" customWidth="1"/>
    <col min="515" max="516" width="9" style="232" customWidth="1"/>
    <col min="517" max="517" width="10.42578125" style="232" customWidth="1"/>
    <col min="518" max="520" width="9" style="232" customWidth="1"/>
    <col min="521" max="521" width="13.42578125" style="232" customWidth="1"/>
    <col min="522" max="522" width="9" style="232" customWidth="1"/>
    <col min="523" max="523" width="10.7109375" style="232" customWidth="1"/>
    <col min="524" max="559" width="9" style="232" customWidth="1"/>
    <col min="560" max="768" width="9.140625" style="232" customWidth="1"/>
    <col min="769" max="769" width="12.85546875" style="232" customWidth="1"/>
    <col min="770" max="770" width="4.140625" style="232" customWidth="1"/>
    <col min="771" max="772" width="9" style="232" customWidth="1"/>
    <col min="773" max="773" width="10.42578125" style="232" customWidth="1"/>
    <col min="774" max="776" width="9" style="232" customWidth="1"/>
    <col min="777" max="777" width="13.42578125" style="232" customWidth="1"/>
    <col min="778" max="778" width="9" style="232" customWidth="1"/>
    <col min="779" max="779" width="10.7109375" style="232" customWidth="1"/>
    <col min="780" max="815" width="9" style="232" customWidth="1"/>
    <col min="816" max="1024" width="9.140625" style="232" customWidth="1"/>
    <col min="1025" max="1025" width="12.85546875" style="232" customWidth="1"/>
    <col min="1026" max="1026" width="4.140625" style="232" customWidth="1"/>
    <col min="1027" max="1028" width="9" style="232" customWidth="1"/>
    <col min="1029" max="1029" width="10.42578125" style="232" customWidth="1"/>
    <col min="1030" max="1032" width="9" style="232" customWidth="1"/>
    <col min="1033" max="1033" width="13.42578125" style="232" customWidth="1"/>
    <col min="1034" max="1034" width="9" style="232" customWidth="1"/>
    <col min="1035" max="1035" width="10.7109375" style="232" customWidth="1"/>
    <col min="1036" max="1071" width="9" style="232" customWidth="1"/>
    <col min="1072" max="1280" width="9.140625" style="232" customWidth="1"/>
    <col min="1281" max="1281" width="12.85546875" style="232" customWidth="1"/>
    <col min="1282" max="1282" width="4.140625" style="232" customWidth="1"/>
    <col min="1283" max="1284" width="9" style="232" customWidth="1"/>
    <col min="1285" max="1285" width="10.42578125" style="232" customWidth="1"/>
    <col min="1286" max="1288" width="9" style="232" customWidth="1"/>
    <col min="1289" max="1289" width="13.42578125" style="232" customWidth="1"/>
    <col min="1290" max="1290" width="9" style="232" customWidth="1"/>
    <col min="1291" max="1291" width="10.7109375" style="232" customWidth="1"/>
    <col min="1292" max="1327" width="9" style="232" customWidth="1"/>
    <col min="1328" max="1536" width="9.140625" style="232" customWidth="1"/>
    <col min="1537" max="1537" width="12.85546875" style="232" customWidth="1"/>
    <col min="1538" max="1538" width="4.140625" style="232" customWidth="1"/>
    <col min="1539" max="1540" width="9" style="232" customWidth="1"/>
    <col min="1541" max="1541" width="10.42578125" style="232" customWidth="1"/>
    <col min="1542" max="1544" width="9" style="232" customWidth="1"/>
    <col min="1545" max="1545" width="13.42578125" style="232" customWidth="1"/>
    <col min="1546" max="1546" width="9" style="232" customWidth="1"/>
    <col min="1547" max="1547" width="10.7109375" style="232" customWidth="1"/>
    <col min="1548" max="1583" width="9" style="232" customWidth="1"/>
    <col min="1584" max="1792" width="9.140625" style="232" customWidth="1"/>
    <col min="1793" max="1793" width="12.85546875" style="232" customWidth="1"/>
    <col min="1794" max="1794" width="4.140625" style="232" customWidth="1"/>
    <col min="1795" max="1796" width="9" style="232" customWidth="1"/>
    <col min="1797" max="1797" width="10.42578125" style="232" customWidth="1"/>
    <col min="1798" max="1800" width="9" style="232" customWidth="1"/>
    <col min="1801" max="1801" width="13.42578125" style="232" customWidth="1"/>
    <col min="1802" max="1802" width="9" style="232" customWidth="1"/>
    <col min="1803" max="1803" width="10.7109375" style="232" customWidth="1"/>
    <col min="1804" max="1839" width="9" style="232" customWidth="1"/>
    <col min="1840" max="2048" width="9.140625" style="232" customWidth="1"/>
    <col min="2049" max="2049" width="12.85546875" style="232" customWidth="1"/>
    <col min="2050" max="2050" width="4.140625" style="232" customWidth="1"/>
    <col min="2051" max="2052" width="9" style="232" customWidth="1"/>
    <col min="2053" max="2053" width="10.42578125" style="232" customWidth="1"/>
    <col min="2054" max="2056" width="9" style="232" customWidth="1"/>
    <col min="2057" max="2057" width="13.42578125" style="232" customWidth="1"/>
    <col min="2058" max="2058" width="9" style="232" customWidth="1"/>
    <col min="2059" max="2059" width="10.7109375" style="232" customWidth="1"/>
    <col min="2060" max="2095" width="9" style="232" customWidth="1"/>
    <col min="2096" max="2304" width="9.140625" style="232" customWidth="1"/>
    <col min="2305" max="2305" width="12.85546875" style="232" customWidth="1"/>
    <col min="2306" max="2306" width="4.140625" style="232" customWidth="1"/>
    <col min="2307" max="2308" width="9" style="232" customWidth="1"/>
    <col min="2309" max="2309" width="10.42578125" style="232" customWidth="1"/>
    <col min="2310" max="2312" width="9" style="232" customWidth="1"/>
    <col min="2313" max="2313" width="13.42578125" style="232" customWidth="1"/>
    <col min="2314" max="2314" width="9" style="232" customWidth="1"/>
    <col min="2315" max="2315" width="10.7109375" style="232" customWidth="1"/>
    <col min="2316" max="2351" width="9" style="232" customWidth="1"/>
    <col min="2352" max="2560" width="9.140625" style="232" customWidth="1"/>
    <col min="2561" max="2561" width="12.85546875" style="232" customWidth="1"/>
    <col min="2562" max="2562" width="4.140625" style="232" customWidth="1"/>
    <col min="2563" max="2564" width="9" style="232" customWidth="1"/>
    <col min="2565" max="2565" width="10.42578125" style="232" customWidth="1"/>
    <col min="2566" max="2568" width="9" style="232" customWidth="1"/>
    <col min="2569" max="2569" width="13.42578125" style="232" customWidth="1"/>
    <col min="2570" max="2570" width="9" style="232" customWidth="1"/>
    <col min="2571" max="2571" width="10.7109375" style="232" customWidth="1"/>
    <col min="2572" max="2607" width="9" style="232" customWidth="1"/>
    <col min="2608" max="2816" width="9.140625" style="232" customWidth="1"/>
    <col min="2817" max="2817" width="12.85546875" style="232" customWidth="1"/>
    <col min="2818" max="2818" width="4.140625" style="232" customWidth="1"/>
    <col min="2819" max="2820" width="9" style="232" customWidth="1"/>
    <col min="2821" max="2821" width="10.42578125" style="232" customWidth="1"/>
    <col min="2822" max="2824" width="9" style="232" customWidth="1"/>
    <col min="2825" max="2825" width="13.42578125" style="232" customWidth="1"/>
    <col min="2826" max="2826" width="9" style="232" customWidth="1"/>
    <col min="2827" max="2827" width="10.7109375" style="232" customWidth="1"/>
    <col min="2828" max="2863" width="9" style="232" customWidth="1"/>
    <col min="2864" max="3072" width="9.140625" style="232" customWidth="1"/>
    <col min="3073" max="3073" width="12.85546875" style="232" customWidth="1"/>
    <col min="3074" max="3074" width="4.140625" style="232" customWidth="1"/>
    <col min="3075" max="3076" width="9" style="232" customWidth="1"/>
    <col min="3077" max="3077" width="10.42578125" style="232" customWidth="1"/>
    <col min="3078" max="3080" width="9" style="232" customWidth="1"/>
    <col min="3081" max="3081" width="13.42578125" style="232" customWidth="1"/>
    <col min="3082" max="3082" width="9" style="232" customWidth="1"/>
    <col min="3083" max="3083" width="10.7109375" style="232" customWidth="1"/>
    <col min="3084" max="3119" width="9" style="232" customWidth="1"/>
    <col min="3120" max="3328" width="9.140625" style="232" customWidth="1"/>
    <col min="3329" max="3329" width="12.85546875" style="232" customWidth="1"/>
    <col min="3330" max="3330" width="4.140625" style="232" customWidth="1"/>
    <col min="3331" max="3332" width="9" style="232" customWidth="1"/>
    <col min="3333" max="3333" width="10.42578125" style="232" customWidth="1"/>
    <col min="3334" max="3336" width="9" style="232" customWidth="1"/>
    <col min="3337" max="3337" width="13.42578125" style="232" customWidth="1"/>
    <col min="3338" max="3338" width="9" style="232" customWidth="1"/>
    <col min="3339" max="3339" width="10.7109375" style="232" customWidth="1"/>
    <col min="3340" max="3375" width="9" style="232" customWidth="1"/>
    <col min="3376" max="3584" width="9.140625" style="232" customWidth="1"/>
    <col min="3585" max="3585" width="12.85546875" style="232" customWidth="1"/>
    <col min="3586" max="3586" width="4.140625" style="232" customWidth="1"/>
    <col min="3587" max="3588" width="9" style="232" customWidth="1"/>
    <col min="3589" max="3589" width="10.42578125" style="232" customWidth="1"/>
    <col min="3590" max="3592" width="9" style="232" customWidth="1"/>
    <col min="3593" max="3593" width="13.42578125" style="232" customWidth="1"/>
    <col min="3594" max="3594" width="9" style="232" customWidth="1"/>
    <col min="3595" max="3595" width="10.7109375" style="232" customWidth="1"/>
    <col min="3596" max="3631" width="9" style="232" customWidth="1"/>
    <col min="3632" max="3840" width="9.140625" style="232" customWidth="1"/>
    <col min="3841" max="3841" width="12.85546875" style="232" customWidth="1"/>
    <col min="3842" max="3842" width="4.140625" style="232" customWidth="1"/>
    <col min="3843" max="3844" width="9" style="232" customWidth="1"/>
    <col min="3845" max="3845" width="10.42578125" style="232" customWidth="1"/>
    <col min="3846" max="3848" width="9" style="232" customWidth="1"/>
    <col min="3849" max="3849" width="13.42578125" style="232" customWidth="1"/>
    <col min="3850" max="3850" width="9" style="232" customWidth="1"/>
    <col min="3851" max="3851" width="10.7109375" style="232" customWidth="1"/>
    <col min="3852" max="3887" width="9" style="232" customWidth="1"/>
    <col min="3888" max="4096" width="9.140625" style="232" customWidth="1"/>
    <col min="4097" max="4097" width="12.85546875" style="232" customWidth="1"/>
    <col min="4098" max="4098" width="4.140625" style="232" customWidth="1"/>
    <col min="4099" max="4100" width="9" style="232" customWidth="1"/>
    <col min="4101" max="4101" width="10.42578125" style="232" customWidth="1"/>
    <col min="4102" max="4104" width="9" style="232" customWidth="1"/>
    <col min="4105" max="4105" width="13.42578125" style="232" customWidth="1"/>
    <col min="4106" max="4106" width="9" style="232" customWidth="1"/>
    <col min="4107" max="4107" width="10.7109375" style="232" customWidth="1"/>
    <col min="4108" max="4143" width="9" style="232" customWidth="1"/>
    <col min="4144" max="4352" width="9.140625" style="232" customWidth="1"/>
    <col min="4353" max="4353" width="12.85546875" style="232" customWidth="1"/>
    <col min="4354" max="4354" width="4.140625" style="232" customWidth="1"/>
    <col min="4355" max="4356" width="9" style="232" customWidth="1"/>
    <col min="4357" max="4357" width="10.42578125" style="232" customWidth="1"/>
    <col min="4358" max="4360" width="9" style="232" customWidth="1"/>
    <col min="4361" max="4361" width="13.42578125" style="232" customWidth="1"/>
    <col min="4362" max="4362" width="9" style="232" customWidth="1"/>
    <col min="4363" max="4363" width="10.7109375" style="232" customWidth="1"/>
    <col min="4364" max="4399" width="9" style="232" customWidth="1"/>
    <col min="4400" max="4608" width="9.140625" style="232" customWidth="1"/>
    <col min="4609" max="4609" width="12.85546875" style="232" customWidth="1"/>
    <col min="4610" max="4610" width="4.140625" style="232" customWidth="1"/>
    <col min="4611" max="4612" width="9" style="232" customWidth="1"/>
    <col min="4613" max="4613" width="10.42578125" style="232" customWidth="1"/>
    <col min="4614" max="4616" width="9" style="232" customWidth="1"/>
    <col min="4617" max="4617" width="13.42578125" style="232" customWidth="1"/>
    <col min="4618" max="4618" width="9" style="232" customWidth="1"/>
    <col min="4619" max="4619" width="10.7109375" style="232" customWidth="1"/>
    <col min="4620" max="4655" width="9" style="232" customWidth="1"/>
    <col min="4656" max="4864" width="9.140625" style="232" customWidth="1"/>
    <col min="4865" max="4865" width="12.85546875" style="232" customWidth="1"/>
    <col min="4866" max="4866" width="4.140625" style="232" customWidth="1"/>
    <col min="4867" max="4868" width="9" style="232" customWidth="1"/>
    <col min="4869" max="4869" width="10.42578125" style="232" customWidth="1"/>
    <col min="4870" max="4872" width="9" style="232" customWidth="1"/>
    <col min="4873" max="4873" width="13.42578125" style="232" customWidth="1"/>
    <col min="4874" max="4874" width="9" style="232" customWidth="1"/>
    <col min="4875" max="4875" width="10.7109375" style="232" customWidth="1"/>
    <col min="4876" max="4911" width="9" style="232" customWidth="1"/>
    <col min="4912" max="5120" width="9.140625" style="232" customWidth="1"/>
    <col min="5121" max="5121" width="12.85546875" style="232" customWidth="1"/>
    <col min="5122" max="5122" width="4.140625" style="232" customWidth="1"/>
    <col min="5123" max="5124" width="9" style="232" customWidth="1"/>
    <col min="5125" max="5125" width="10.42578125" style="232" customWidth="1"/>
    <col min="5126" max="5128" width="9" style="232" customWidth="1"/>
    <col min="5129" max="5129" width="13.42578125" style="232" customWidth="1"/>
    <col min="5130" max="5130" width="9" style="232" customWidth="1"/>
    <col min="5131" max="5131" width="10.7109375" style="232" customWidth="1"/>
    <col min="5132" max="5167" width="9" style="232" customWidth="1"/>
    <col min="5168" max="5376" width="9.140625" style="232" customWidth="1"/>
    <col min="5377" max="5377" width="12.85546875" style="232" customWidth="1"/>
    <col min="5378" max="5378" width="4.140625" style="232" customWidth="1"/>
    <col min="5379" max="5380" width="9" style="232" customWidth="1"/>
    <col min="5381" max="5381" width="10.42578125" style="232" customWidth="1"/>
    <col min="5382" max="5384" width="9" style="232" customWidth="1"/>
    <col min="5385" max="5385" width="13.42578125" style="232" customWidth="1"/>
    <col min="5386" max="5386" width="9" style="232" customWidth="1"/>
    <col min="5387" max="5387" width="10.7109375" style="232" customWidth="1"/>
    <col min="5388" max="5423" width="9" style="232" customWidth="1"/>
    <col min="5424" max="5632" width="9.140625" style="232" customWidth="1"/>
    <col min="5633" max="5633" width="12.85546875" style="232" customWidth="1"/>
    <col min="5634" max="5634" width="4.140625" style="232" customWidth="1"/>
    <col min="5635" max="5636" width="9" style="232" customWidth="1"/>
    <col min="5637" max="5637" width="10.42578125" style="232" customWidth="1"/>
    <col min="5638" max="5640" width="9" style="232" customWidth="1"/>
    <col min="5641" max="5641" width="13.42578125" style="232" customWidth="1"/>
    <col min="5642" max="5642" width="9" style="232" customWidth="1"/>
    <col min="5643" max="5643" width="10.7109375" style="232" customWidth="1"/>
    <col min="5644" max="5679" width="9" style="232" customWidth="1"/>
    <col min="5680" max="5888" width="9.140625" style="232" customWidth="1"/>
    <col min="5889" max="5889" width="12.85546875" style="232" customWidth="1"/>
    <col min="5890" max="5890" width="4.140625" style="232" customWidth="1"/>
    <col min="5891" max="5892" width="9" style="232" customWidth="1"/>
    <col min="5893" max="5893" width="10.42578125" style="232" customWidth="1"/>
    <col min="5894" max="5896" width="9" style="232" customWidth="1"/>
    <col min="5897" max="5897" width="13.42578125" style="232" customWidth="1"/>
    <col min="5898" max="5898" width="9" style="232" customWidth="1"/>
    <col min="5899" max="5899" width="10.7109375" style="232" customWidth="1"/>
    <col min="5900" max="5935" width="9" style="232" customWidth="1"/>
    <col min="5936" max="6144" width="9.140625" style="232" customWidth="1"/>
    <col min="6145" max="6145" width="12.85546875" style="232" customWidth="1"/>
    <col min="6146" max="6146" width="4.140625" style="232" customWidth="1"/>
    <col min="6147" max="6148" width="9" style="232" customWidth="1"/>
    <col min="6149" max="6149" width="10.42578125" style="232" customWidth="1"/>
    <col min="6150" max="6152" width="9" style="232" customWidth="1"/>
    <col min="6153" max="6153" width="13.42578125" style="232" customWidth="1"/>
    <col min="6154" max="6154" width="9" style="232" customWidth="1"/>
    <col min="6155" max="6155" width="10.7109375" style="232" customWidth="1"/>
    <col min="6156" max="6191" width="9" style="232" customWidth="1"/>
    <col min="6192" max="6400" width="9.140625" style="232" customWidth="1"/>
    <col min="6401" max="6401" width="12.85546875" style="232" customWidth="1"/>
    <col min="6402" max="6402" width="4.140625" style="232" customWidth="1"/>
    <col min="6403" max="6404" width="9" style="232" customWidth="1"/>
    <col min="6405" max="6405" width="10.42578125" style="232" customWidth="1"/>
    <col min="6406" max="6408" width="9" style="232" customWidth="1"/>
    <col min="6409" max="6409" width="13.42578125" style="232" customWidth="1"/>
    <col min="6410" max="6410" width="9" style="232" customWidth="1"/>
    <col min="6411" max="6411" width="10.7109375" style="232" customWidth="1"/>
    <col min="6412" max="6447" width="9" style="232" customWidth="1"/>
    <col min="6448" max="6656" width="9.140625" style="232" customWidth="1"/>
    <col min="6657" max="6657" width="12.85546875" style="232" customWidth="1"/>
    <col min="6658" max="6658" width="4.140625" style="232" customWidth="1"/>
    <col min="6659" max="6660" width="9" style="232" customWidth="1"/>
    <col min="6661" max="6661" width="10.42578125" style="232" customWidth="1"/>
    <col min="6662" max="6664" width="9" style="232" customWidth="1"/>
    <col min="6665" max="6665" width="13.42578125" style="232" customWidth="1"/>
    <col min="6666" max="6666" width="9" style="232" customWidth="1"/>
    <col min="6667" max="6667" width="10.7109375" style="232" customWidth="1"/>
    <col min="6668" max="6703" width="9" style="232" customWidth="1"/>
    <col min="6704" max="6912" width="9.140625" style="232" customWidth="1"/>
    <col min="6913" max="6913" width="12.85546875" style="232" customWidth="1"/>
    <col min="6914" max="6914" width="4.140625" style="232" customWidth="1"/>
    <col min="6915" max="6916" width="9" style="232" customWidth="1"/>
    <col min="6917" max="6917" width="10.42578125" style="232" customWidth="1"/>
    <col min="6918" max="6920" width="9" style="232" customWidth="1"/>
    <col min="6921" max="6921" width="13.42578125" style="232" customWidth="1"/>
    <col min="6922" max="6922" width="9" style="232" customWidth="1"/>
    <col min="6923" max="6923" width="10.7109375" style="232" customWidth="1"/>
    <col min="6924" max="6959" width="9" style="232" customWidth="1"/>
    <col min="6960" max="7168" width="9.140625" style="232" customWidth="1"/>
    <col min="7169" max="7169" width="12.85546875" style="232" customWidth="1"/>
    <col min="7170" max="7170" width="4.140625" style="232" customWidth="1"/>
    <col min="7171" max="7172" width="9" style="232" customWidth="1"/>
    <col min="7173" max="7173" width="10.42578125" style="232" customWidth="1"/>
    <col min="7174" max="7176" width="9" style="232" customWidth="1"/>
    <col min="7177" max="7177" width="13.42578125" style="232" customWidth="1"/>
    <col min="7178" max="7178" width="9" style="232" customWidth="1"/>
    <col min="7179" max="7179" width="10.7109375" style="232" customWidth="1"/>
    <col min="7180" max="7215" width="9" style="232" customWidth="1"/>
    <col min="7216" max="7424" width="9.140625" style="232" customWidth="1"/>
    <col min="7425" max="7425" width="12.85546875" style="232" customWidth="1"/>
    <col min="7426" max="7426" width="4.140625" style="232" customWidth="1"/>
    <col min="7427" max="7428" width="9" style="232" customWidth="1"/>
    <col min="7429" max="7429" width="10.42578125" style="232" customWidth="1"/>
    <col min="7430" max="7432" width="9" style="232" customWidth="1"/>
    <col min="7433" max="7433" width="13.42578125" style="232" customWidth="1"/>
    <col min="7434" max="7434" width="9" style="232" customWidth="1"/>
    <col min="7435" max="7435" width="10.7109375" style="232" customWidth="1"/>
    <col min="7436" max="7471" width="9" style="232" customWidth="1"/>
    <col min="7472" max="7680" width="9.140625" style="232" customWidth="1"/>
    <col min="7681" max="7681" width="12.85546875" style="232" customWidth="1"/>
    <col min="7682" max="7682" width="4.140625" style="232" customWidth="1"/>
    <col min="7683" max="7684" width="9" style="232" customWidth="1"/>
    <col min="7685" max="7685" width="10.42578125" style="232" customWidth="1"/>
    <col min="7686" max="7688" width="9" style="232" customWidth="1"/>
    <col min="7689" max="7689" width="13.42578125" style="232" customWidth="1"/>
    <col min="7690" max="7690" width="9" style="232" customWidth="1"/>
    <col min="7691" max="7691" width="10.7109375" style="232" customWidth="1"/>
    <col min="7692" max="7727" width="9" style="232" customWidth="1"/>
    <col min="7728" max="7936" width="9.140625" style="232" customWidth="1"/>
    <col min="7937" max="7937" width="12.85546875" style="232" customWidth="1"/>
    <col min="7938" max="7938" width="4.140625" style="232" customWidth="1"/>
    <col min="7939" max="7940" width="9" style="232" customWidth="1"/>
    <col min="7941" max="7941" width="10.42578125" style="232" customWidth="1"/>
    <col min="7942" max="7944" width="9" style="232" customWidth="1"/>
    <col min="7945" max="7945" width="13.42578125" style="232" customWidth="1"/>
    <col min="7946" max="7946" width="9" style="232" customWidth="1"/>
    <col min="7947" max="7947" width="10.7109375" style="232" customWidth="1"/>
    <col min="7948" max="7983" width="9" style="232" customWidth="1"/>
    <col min="7984" max="8192" width="9.140625" style="232" customWidth="1"/>
    <col min="8193" max="8193" width="12.85546875" style="232" customWidth="1"/>
    <col min="8194" max="8194" width="4.140625" style="232" customWidth="1"/>
    <col min="8195" max="8196" width="9" style="232" customWidth="1"/>
    <col min="8197" max="8197" width="10.42578125" style="232" customWidth="1"/>
    <col min="8198" max="8200" width="9" style="232" customWidth="1"/>
    <col min="8201" max="8201" width="13.42578125" style="232" customWidth="1"/>
    <col min="8202" max="8202" width="9" style="232" customWidth="1"/>
    <col min="8203" max="8203" width="10.7109375" style="232" customWidth="1"/>
    <col min="8204" max="8239" width="9" style="232" customWidth="1"/>
    <col min="8240" max="8448" width="9.140625" style="232" customWidth="1"/>
    <col min="8449" max="8449" width="12.85546875" style="232" customWidth="1"/>
    <col min="8450" max="8450" width="4.140625" style="232" customWidth="1"/>
    <col min="8451" max="8452" width="9" style="232" customWidth="1"/>
    <col min="8453" max="8453" width="10.42578125" style="232" customWidth="1"/>
    <col min="8454" max="8456" width="9" style="232" customWidth="1"/>
    <col min="8457" max="8457" width="13.42578125" style="232" customWidth="1"/>
    <col min="8458" max="8458" width="9" style="232" customWidth="1"/>
    <col min="8459" max="8459" width="10.7109375" style="232" customWidth="1"/>
    <col min="8460" max="8495" width="9" style="232" customWidth="1"/>
    <col min="8496" max="8704" width="9.140625" style="232" customWidth="1"/>
    <col min="8705" max="8705" width="12.85546875" style="232" customWidth="1"/>
    <col min="8706" max="8706" width="4.140625" style="232" customWidth="1"/>
    <col min="8707" max="8708" width="9" style="232" customWidth="1"/>
    <col min="8709" max="8709" width="10.42578125" style="232" customWidth="1"/>
    <col min="8710" max="8712" width="9" style="232" customWidth="1"/>
    <col min="8713" max="8713" width="13.42578125" style="232" customWidth="1"/>
    <col min="8714" max="8714" width="9" style="232" customWidth="1"/>
    <col min="8715" max="8715" width="10.7109375" style="232" customWidth="1"/>
    <col min="8716" max="8751" width="9" style="232" customWidth="1"/>
    <col min="8752" max="8960" width="9.140625" style="232" customWidth="1"/>
    <col min="8961" max="8961" width="12.85546875" style="232" customWidth="1"/>
    <col min="8962" max="8962" width="4.140625" style="232" customWidth="1"/>
    <col min="8963" max="8964" width="9" style="232" customWidth="1"/>
    <col min="8965" max="8965" width="10.42578125" style="232" customWidth="1"/>
    <col min="8966" max="8968" width="9" style="232" customWidth="1"/>
    <col min="8969" max="8969" width="13.42578125" style="232" customWidth="1"/>
    <col min="8970" max="8970" width="9" style="232" customWidth="1"/>
    <col min="8971" max="8971" width="10.7109375" style="232" customWidth="1"/>
    <col min="8972" max="9007" width="9" style="232" customWidth="1"/>
    <col min="9008" max="9216" width="9.140625" style="232" customWidth="1"/>
    <col min="9217" max="9217" width="12.85546875" style="232" customWidth="1"/>
    <col min="9218" max="9218" width="4.140625" style="232" customWidth="1"/>
    <col min="9219" max="9220" width="9" style="232" customWidth="1"/>
    <col min="9221" max="9221" width="10.42578125" style="232" customWidth="1"/>
    <col min="9222" max="9224" width="9" style="232" customWidth="1"/>
    <col min="9225" max="9225" width="13.42578125" style="232" customWidth="1"/>
    <col min="9226" max="9226" width="9" style="232" customWidth="1"/>
    <col min="9227" max="9227" width="10.7109375" style="232" customWidth="1"/>
    <col min="9228" max="9263" width="9" style="232" customWidth="1"/>
    <col min="9264" max="9472" width="9.140625" style="232" customWidth="1"/>
    <col min="9473" max="9473" width="12.85546875" style="232" customWidth="1"/>
    <col min="9474" max="9474" width="4.140625" style="232" customWidth="1"/>
    <col min="9475" max="9476" width="9" style="232" customWidth="1"/>
    <col min="9477" max="9477" width="10.42578125" style="232" customWidth="1"/>
    <col min="9478" max="9480" width="9" style="232" customWidth="1"/>
    <col min="9481" max="9481" width="13.42578125" style="232" customWidth="1"/>
    <col min="9482" max="9482" width="9" style="232" customWidth="1"/>
    <col min="9483" max="9483" width="10.7109375" style="232" customWidth="1"/>
    <col min="9484" max="9519" width="9" style="232" customWidth="1"/>
    <col min="9520" max="9728" width="9.140625" style="232" customWidth="1"/>
    <col min="9729" max="9729" width="12.85546875" style="232" customWidth="1"/>
    <col min="9730" max="9730" width="4.140625" style="232" customWidth="1"/>
    <col min="9731" max="9732" width="9" style="232" customWidth="1"/>
    <col min="9733" max="9733" width="10.42578125" style="232" customWidth="1"/>
    <col min="9734" max="9736" width="9" style="232" customWidth="1"/>
    <col min="9737" max="9737" width="13.42578125" style="232" customWidth="1"/>
    <col min="9738" max="9738" width="9" style="232" customWidth="1"/>
    <col min="9739" max="9739" width="10.7109375" style="232" customWidth="1"/>
    <col min="9740" max="9775" width="9" style="232" customWidth="1"/>
    <col min="9776" max="9984" width="9.140625" style="232" customWidth="1"/>
    <col min="9985" max="9985" width="12.85546875" style="232" customWidth="1"/>
    <col min="9986" max="9986" width="4.140625" style="232" customWidth="1"/>
    <col min="9987" max="9988" width="9" style="232" customWidth="1"/>
    <col min="9989" max="9989" width="10.42578125" style="232" customWidth="1"/>
    <col min="9990" max="9992" width="9" style="232" customWidth="1"/>
    <col min="9993" max="9993" width="13.42578125" style="232" customWidth="1"/>
    <col min="9994" max="9994" width="9" style="232" customWidth="1"/>
    <col min="9995" max="9995" width="10.7109375" style="232" customWidth="1"/>
    <col min="9996" max="10031" width="9" style="232" customWidth="1"/>
    <col min="10032" max="10240" width="9.140625" style="232" customWidth="1"/>
    <col min="10241" max="10241" width="12.85546875" style="232" customWidth="1"/>
    <col min="10242" max="10242" width="4.140625" style="232" customWidth="1"/>
    <col min="10243" max="10244" width="9" style="232" customWidth="1"/>
    <col min="10245" max="10245" width="10.42578125" style="232" customWidth="1"/>
    <col min="10246" max="10248" width="9" style="232" customWidth="1"/>
    <col min="10249" max="10249" width="13.42578125" style="232" customWidth="1"/>
    <col min="10250" max="10250" width="9" style="232" customWidth="1"/>
    <col min="10251" max="10251" width="10.7109375" style="232" customWidth="1"/>
    <col min="10252" max="10287" width="9" style="232" customWidth="1"/>
    <col min="10288" max="10496" width="9.140625" style="232" customWidth="1"/>
    <col min="10497" max="10497" width="12.85546875" style="232" customWidth="1"/>
    <col min="10498" max="10498" width="4.140625" style="232" customWidth="1"/>
    <col min="10499" max="10500" width="9" style="232" customWidth="1"/>
    <col min="10501" max="10501" width="10.42578125" style="232" customWidth="1"/>
    <col min="10502" max="10504" width="9" style="232" customWidth="1"/>
    <col min="10505" max="10505" width="13.42578125" style="232" customWidth="1"/>
    <col min="10506" max="10506" width="9" style="232" customWidth="1"/>
    <col min="10507" max="10507" width="10.7109375" style="232" customWidth="1"/>
    <col min="10508" max="10543" width="9" style="232" customWidth="1"/>
    <col min="10544" max="10752" width="9.140625" style="232" customWidth="1"/>
    <col min="10753" max="10753" width="12.85546875" style="232" customWidth="1"/>
    <col min="10754" max="10754" width="4.140625" style="232" customWidth="1"/>
    <col min="10755" max="10756" width="9" style="232" customWidth="1"/>
    <col min="10757" max="10757" width="10.42578125" style="232" customWidth="1"/>
    <col min="10758" max="10760" width="9" style="232" customWidth="1"/>
    <col min="10761" max="10761" width="13.42578125" style="232" customWidth="1"/>
    <col min="10762" max="10762" width="9" style="232" customWidth="1"/>
    <col min="10763" max="10763" width="10.7109375" style="232" customWidth="1"/>
    <col min="10764" max="10799" width="9" style="232" customWidth="1"/>
    <col min="10800" max="11008" width="9.140625" style="232" customWidth="1"/>
    <col min="11009" max="11009" width="12.85546875" style="232" customWidth="1"/>
    <col min="11010" max="11010" width="4.140625" style="232" customWidth="1"/>
    <col min="11011" max="11012" width="9" style="232" customWidth="1"/>
    <col min="11013" max="11013" width="10.42578125" style="232" customWidth="1"/>
    <col min="11014" max="11016" width="9" style="232" customWidth="1"/>
    <col min="11017" max="11017" width="13.42578125" style="232" customWidth="1"/>
    <col min="11018" max="11018" width="9" style="232" customWidth="1"/>
    <col min="11019" max="11019" width="10.7109375" style="232" customWidth="1"/>
    <col min="11020" max="11055" width="9" style="232" customWidth="1"/>
    <col min="11056" max="11264" width="9.140625" style="232" customWidth="1"/>
    <col min="11265" max="11265" width="12.85546875" style="232" customWidth="1"/>
    <col min="11266" max="11266" width="4.140625" style="232" customWidth="1"/>
    <col min="11267" max="11268" width="9" style="232" customWidth="1"/>
    <col min="11269" max="11269" width="10.42578125" style="232" customWidth="1"/>
    <col min="11270" max="11272" width="9" style="232" customWidth="1"/>
    <col min="11273" max="11273" width="13.42578125" style="232" customWidth="1"/>
    <col min="11274" max="11274" width="9" style="232" customWidth="1"/>
    <col min="11275" max="11275" width="10.7109375" style="232" customWidth="1"/>
    <col min="11276" max="11311" width="9" style="232" customWidth="1"/>
    <col min="11312" max="11520" width="9.140625" style="232" customWidth="1"/>
    <col min="11521" max="11521" width="12.85546875" style="232" customWidth="1"/>
    <col min="11522" max="11522" width="4.140625" style="232" customWidth="1"/>
    <col min="11523" max="11524" width="9" style="232" customWidth="1"/>
    <col min="11525" max="11525" width="10.42578125" style="232" customWidth="1"/>
    <col min="11526" max="11528" width="9" style="232" customWidth="1"/>
    <col min="11529" max="11529" width="13.42578125" style="232" customWidth="1"/>
    <col min="11530" max="11530" width="9" style="232" customWidth="1"/>
    <col min="11531" max="11531" width="10.7109375" style="232" customWidth="1"/>
    <col min="11532" max="11567" width="9" style="232" customWidth="1"/>
    <col min="11568" max="11776" width="9.140625" style="232" customWidth="1"/>
    <col min="11777" max="11777" width="12.85546875" style="232" customWidth="1"/>
    <col min="11778" max="11778" width="4.140625" style="232" customWidth="1"/>
    <col min="11779" max="11780" width="9" style="232" customWidth="1"/>
    <col min="11781" max="11781" width="10.42578125" style="232" customWidth="1"/>
    <col min="11782" max="11784" width="9" style="232" customWidth="1"/>
    <col min="11785" max="11785" width="13.42578125" style="232" customWidth="1"/>
    <col min="11786" max="11786" width="9" style="232" customWidth="1"/>
    <col min="11787" max="11787" width="10.7109375" style="232" customWidth="1"/>
    <col min="11788" max="11823" width="9" style="232" customWidth="1"/>
    <col min="11824" max="12032" width="9.140625" style="232" customWidth="1"/>
    <col min="12033" max="12033" width="12.85546875" style="232" customWidth="1"/>
    <col min="12034" max="12034" width="4.140625" style="232" customWidth="1"/>
    <col min="12035" max="12036" width="9" style="232" customWidth="1"/>
    <col min="12037" max="12037" width="10.42578125" style="232" customWidth="1"/>
    <col min="12038" max="12040" width="9" style="232" customWidth="1"/>
    <col min="12041" max="12041" width="13.42578125" style="232" customWidth="1"/>
    <col min="12042" max="12042" width="9" style="232" customWidth="1"/>
    <col min="12043" max="12043" width="10.7109375" style="232" customWidth="1"/>
    <col min="12044" max="12079" width="9" style="232" customWidth="1"/>
    <col min="12080" max="12288" width="9.140625" style="232" customWidth="1"/>
    <col min="12289" max="12289" width="12.85546875" style="232" customWidth="1"/>
    <col min="12290" max="12290" width="4.140625" style="232" customWidth="1"/>
    <col min="12291" max="12292" width="9" style="232" customWidth="1"/>
    <col min="12293" max="12293" width="10.42578125" style="232" customWidth="1"/>
    <col min="12294" max="12296" width="9" style="232" customWidth="1"/>
    <col min="12297" max="12297" width="13.42578125" style="232" customWidth="1"/>
    <col min="12298" max="12298" width="9" style="232" customWidth="1"/>
    <col min="12299" max="12299" width="10.7109375" style="232" customWidth="1"/>
    <col min="12300" max="12335" width="9" style="232" customWidth="1"/>
    <col min="12336" max="12544" width="9.140625" style="232" customWidth="1"/>
    <col min="12545" max="12545" width="12.85546875" style="232" customWidth="1"/>
    <col min="12546" max="12546" width="4.140625" style="232" customWidth="1"/>
    <col min="12547" max="12548" width="9" style="232" customWidth="1"/>
    <col min="12549" max="12549" width="10.42578125" style="232" customWidth="1"/>
    <col min="12550" max="12552" width="9" style="232" customWidth="1"/>
    <col min="12553" max="12553" width="13.42578125" style="232" customWidth="1"/>
    <col min="12554" max="12554" width="9" style="232" customWidth="1"/>
    <col min="12555" max="12555" width="10.7109375" style="232" customWidth="1"/>
    <col min="12556" max="12591" width="9" style="232" customWidth="1"/>
    <col min="12592" max="12800" width="9.140625" style="232" customWidth="1"/>
    <col min="12801" max="12801" width="12.85546875" style="232" customWidth="1"/>
    <col min="12802" max="12802" width="4.140625" style="232" customWidth="1"/>
    <col min="12803" max="12804" width="9" style="232" customWidth="1"/>
    <col min="12805" max="12805" width="10.42578125" style="232" customWidth="1"/>
    <col min="12806" max="12808" width="9" style="232" customWidth="1"/>
    <col min="12809" max="12809" width="13.42578125" style="232" customWidth="1"/>
    <col min="12810" max="12810" width="9" style="232" customWidth="1"/>
    <col min="12811" max="12811" width="10.7109375" style="232" customWidth="1"/>
    <col min="12812" max="12847" width="9" style="232" customWidth="1"/>
    <col min="12848" max="13056" width="9.140625" style="232" customWidth="1"/>
    <col min="13057" max="13057" width="12.85546875" style="232" customWidth="1"/>
    <col min="13058" max="13058" width="4.140625" style="232" customWidth="1"/>
    <col min="13059" max="13060" width="9" style="232" customWidth="1"/>
    <col min="13061" max="13061" width="10.42578125" style="232" customWidth="1"/>
    <col min="13062" max="13064" width="9" style="232" customWidth="1"/>
    <col min="13065" max="13065" width="13.42578125" style="232" customWidth="1"/>
    <col min="13066" max="13066" width="9" style="232" customWidth="1"/>
    <col min="13067" max="13067" width="10.7109375" style="232" customWidth="1"/>
    <col min="13068" max="13103" width="9" style="232" customWidth="1"/>
    <col min="13104" max="13312" width="9.140625" style="232" customWidth="1"/>
    <col min="13313" max="13313" width="12.85546875" style="232" customWidth="1"/>
    <col min="13314" max="13314" width="4.140625" style="232" customWidth="1"/>
    <col min="13315" max="13316" width="9" style="232" customWidth="1"/>
    <col min="13317" max="13317" width="10.42578125" style="232" customWidth="1"/>
    <col min="13318" max="13320" width="9" style="232" customWidth="1"/>
    <col min="13321" max="13321" width="13.42578125" style="232" customWidth="1"/>
    <col min="13322" max="13322" width="9" style="232" customWidth="1"/>
    <col min="13323" max="13323" width="10.7109375" style="232" customWidth="1"/>
    <col min="13324" max="13359" width="9" style="232" customWidth="1"/>
    <col min="13360" max="13568" width="9.140625" style="232" customWidth="1"/>
    <col min="13569" max="13569" width="12.85546875" style="232" customWidth="1"/>
    <col min="13570" max="13570" width="4.140625" style="232" customWidth="1"/>
    <col min="13571" max="13572" width="9" style="232" customWidth="1"/>
    <col min="13573" max="13573" width="10.42578125" style="232" customWidth="1"/>
    <col min="13574" max="13576" width="9" style="232" customWidth="1"/>
    <col min="13577" max="13577" width="13.42578125" style="232" customWidth="1"/>
    <col min="13578" max="13578" width="9" style="232" customWidth="1"/>
    <col min="13579" max="13579" width="10.7109375" style="232" customWidth="1"/>
    <col min="13580" max="13615" width="9" style="232" customWidth="1"/>
    <col min="13616" max="13824" width="9.140625" style="232" customWidth="1"/>
    <col min="13825" max="13825" width="12.85546875" style="232" customWidth="1"/>
    <col min="13826" max="13826" width="4.140625" style="232" customWidth="1"/>
    <col min="13827" max="13828" width="9" style="232" customWidth="1"/>
    <col min="13829" max="13829" width="10.42578125" style="232" customWidth="1"/>
    <col min="13830" max="13832" width="9" style="232" customWidth="1"/>
    <col min="13833" max="13833" width="13.42578125" style="232" customWidth="1"/>
    <col min="13834" max="13834" width="9" style="232" customWidth="1"/>
    <col min="13835" max="13835" width="10.7109375" style="232" customWidth="1"/>
    <col min="13836" max="13871" width="9" style="232" customWidth="1"/>
    <col min="13872" max="14080" width="9.140625" style="232" customWidth="1"/>
    <col min="14081" max="14081" width="12.85546875" style="232" customWidth="1"/>
    <col min="14082" max="14082" width="4.140625" style="232" customWidth="1"/>
    <col min="14083" max="14084" width="9" style="232" customWidth="1"/>
    <col min="14085" max="14085" width="10.42578125" style="232" customWidth="1"/>
    <col min="14086" max="14088" width="9" style="232" customWidth="1"/>
    <col min="14089" max="14089" width="13.42578125" style="232" customWidth="1"/>
    <col min="14090" max="14090" width="9" style="232" customWidth="1"/>
    <col min="14091" max="14091" width="10.7109375" style="232" customWidth="1"/>
    <col min="14092" max="14127" width="9" style="232" customWidth="1"/>
    <col min="14128" max="14336" width="9.140625" style="232" customWidth="1"/>
    <col min="14337" max="14337" width="12.85546875" style="232" customWidth="1"/>
    <col min="14338" max="14338" width="4.140625" style="232" customWidth="1"/>
    <col min="14339" max="14340" width="9" style="232" customWidth="1"/>
    <col min="14341" max="14341" width="10.42578125" style="232" customWidth="1"/>
    <col min="14342" max="14344" width="9" style="232" customWidth="1"/>
    <col min="14345" max="14345" width="13.42578125" style="232" customWidth="1"/>
    <col min="14346" max="14346" width="9" style="232" customWidth="1"/>
    <col min="14347" max="14347" width="10.7109375" style="232" customWidth="1"/>
    <col min="14348" max="14383" width="9" style="232" customWidth="1"/>
    <col min="14384" max="14592" width="9.140625" style="232" customWidth="1"/>
    <col min="14593" max="14593" width="12.85546875" style="232" customWidth="1"/>
    <col min="14594" max="14594" width="4.140625" style="232" customWidth="1"/>
    <col min="14595" max="14596" width="9" style="232" customWidth="1"/>
    <col min="14597" max="14597" width="10.42578125" style="232" customWidth="1"/>
    <col min="14598" max="14600" width="9" style="232" customWidth="1"/>
    <col min="14601" max="14601" width="13.42578125" style="232" customWidth="1"/>
    <col min="14602" max="14602" width="9" style="232" customWidth="1"/>
    <col min="14603" max="14603" width="10.7109375" style="232" customWidth="1"/>
    <col min="14604" max="14639" width="9" style="232" customWidth="1"/>
    <col min="14640" max="14848" width="9.140625" style="232" customWidth="1"/>
    <col min="14849" max="14849" width="12.85546875" style="232" customWidth="1"/>
    <col min="14850" max="14850" width="4.140625" style="232" customWidth="1"/>
    <col min="14851" max="14852" width="9" style="232" customWidth="1"/>
    <col min="14853" max="14853" width="10.42578125" style="232" customWidth="1"/>
    <col min="14854" max="14856" width="9" style="232" customWidth="1"/>
    <col min="14857" max="14857" width="13.42578125" style="232" customWidth="1"/>
    <col min="14858" max="14858" width="9" style="232" customWidth="1"/>
    <col min="14859" max="14859" width="10.7109375" style="232" customWidth="1"/>
    <col min="14860" max="14895" width="9" style="232" customWidth="1"/>
    <col min="14896" max="15104" width="9.140625" style="232" customWidth="1"/>
    <col min="15105" max="15105" width="12.85546875" style="232" customWidth="1"/>
    <col min="15106" max="15106" width="4.140625" style="232" customWidth="1"/>
    <col min="15107" max="15108" width="9" style="232" customWidth="1"/>
    <col min="15109" max="15109" width="10.42578125" style="232" customWidth="1"/>
    <col min="15110" max="15112" width="9" style="232" customWidth="1"/>
    <col min="15113" max="15113" width="13.42578125" style="232" customWidth="1"/>
    <col min="15114" max="15114" width="9" style="232" customWidth="1"/>
    <col min="15115" max="15115" width="10.7109375" style="232" customWidth="1"/>
    <col min="15116" max="15151" width="9" style="232" customWidth="1"/>
    <col min="15152" max="15360" width="9.140625" style="232" customWidth="1"/>
    <col min="15361" max="15361" width="12.85546875" style="232" customWidth="1"/>
    <col min="15362" max="15362" width="4.140625" style="232" customWidth="1"/>
    <col min="15363" max="15364" width="9" style="232" customWidth="1"/>
    <col min="15365" max="15365" width="10.42578125" style="232" customWidth="1"/>
    <col min="15366" max="15368" width="9" style="232" customWidth="1"/>
    <col min="15369" max="15369" width="13.42578125" style="232" customWidth="1"/>
    <col min="15370" max="15370" width="9" style="232" customWidth="1"/>
    <col min="15371" max="15371" width="10.7109375" style="232" customWidth="1"/>
    <col min="15372" max="15407" width="9" style="232" customWidth="1"/>
    <col min="15408" max="15616" width="9.140625" style="232" customWidth="1"/>
    <col min="15617" max="15617" width="12.85546875" style="232" customWidth="1"/>
    <col min="15618" max="15618" width="4.140625" style="232" customWidth="1"/>
    <col min="15619" max="15620" width="9" style="232" customWidth="1"/>
    <col min="15621" max="15621" width="10.42578125" style="232" customWidth="1"/>
    <col min="15622" max="15624" width="9" style="232" customWidth="1"/>
    <col min="15625" max="15625" width="13.42578125" style="232" customWidth="1"/>
    <col min="15626" max="15626" width="9" style="232" customWidth="1"/>
    <col min="15627" max="15627" width="10.7109375" style="232" customWidth="1"/>
    <col min="15628" max="15663" width="9" style="232" customWidth="1"/>
    <col min="15664" max="15872" width="9.140625" style="232" customWidth="1"/>
    <col min="15873" max="15873" width="12.85546875" style="232" customWidth="1"/>
    <col min="15874" max="15874" width="4.140625" style="232" customWidth="1"/>
    <col min="15875" max="15876" width="9" style="232" customWidth="1"/>
    <col min="15877" max="15877" width="10.42578125" style="232" customWidth="1"/>
    <col min="15878" max="15880" width="9" style="232" customWidth="1"/>
    <col min="15881" max="15881" width="13.42578125" style="232" customWidth="1"/>
    <col min="15882" max="15882" width="9" style="232" customWidth="1"/>
    <col min="15883" max="15883" width="10.7109375" style="232" customWidth="1"/>
    <col min="15884" max="15919" width="9" style="232" customWidth="1"/>
    <col min="15920" max="16128" width="9.140625" style="232" customWidth="1"/>
    <col min="16129" max="16129" width="12.85546875" style="232" customWidth="1"/>
    <col min="16130" max="16130" width="4.140625" style="232" customWidth="1"/>
    <col min="16131" max="16132" width="9" style="232" customWidth="1"/>
    <col min="16133" max="16133" width="10.42578125" style="232" customWidth="1"/>
    <col min="16134" max="16136" width="9" style="232" customWidth="1"/>
    <col min="16137" max="16137" width="13.42578125" style="232" customWidth="1"/>
    <col min="16138" max="16138" width="9" style="232" customWidth="1"/>
    <col min="16139" max="16139" width="10.7109375" style="232" customWidth="1"/>
    <col min="16140" max="16175" width="9" style="232" customWidth="1"/>
    <col min="16176" max="16384" width="9.140625" style="232" customWidth="1"/>
  </cols>
  <sheetData>
    <row r="1" spans="1:36" ht="15.75" customHeight="1" x14ac:dyDescent="0.2">
      <c r="N1" s="349" t="s">
        <v>376</v>
      </c>
      <c r="O1" s="349"/>
      <c r="P1" s="349"/>
      <c r="Q1" s="349"/>
      <c r="R1" s="349"/>
      <c r="S1" s="349"/>
      <c r="T1" s="349"/>
      <c r="U1" s="349"/>
      <c r="V1" s="349"/>
      <c r="AD1" s="348" t="s">
        <v>375</v>
      </c>
      <c r="AE1" s="348"/>
      <c r="AF1" s="348"/>
      <c r="AG1" s="348"/>
      <c r="AH1" s="348"/>
      <c r="AI1" s="348"/>
      <c r="AJ1" s="348"/>
    </row>
    <row r="2" spans="1:36" ht="21" customHeight="1" x14ac:dyDescent="0.2">
      <c r="N2" s="349"/>
      <c r="O2" s="349"/>
      <c r="P2" s="349"/>
      <c r="Q2" s="349"/>
      <c r="R2" s="349"/>
      <c r="S2" s="349"/>
      <c r="T2" s="349"/>
      <c r="U2" s="349"/>
      <c r="V2" s="349"/>
      <c r="AD2" s="348"/>
      <c r="AE2" s="348"/>
      <c r="AF2" s="348"/>
      <c r="AG2" s="348"/>
      <c r="AH2" s="348"/>
      <c r="AI2" s="348"/>
      <c r="AJ2" s="348"/>
    </row>
    <row r="3" spans="1:36" ht="15.75" customHeight="1" x14ac:dyDescent="0.2"/>
    <row r="4" spans="1:36" ht="15.75" customHeight="1" x14ac:dyDescent="0.2">
      <c r="B4" s="340" t="s">
        <v>374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</row>
    <row r="5" spans="1:36" ht="15.75" customHeight="1" x14ac:dyDescent="0.2">
      <c r="A5" s="341" t="s">
        <v>343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</row>
    <row r="6" spans="1:36" ht="12.75" customHeight="1" x14ac:dyDescent="0.2"/>
    <row r="7" spans="1:36" ht="42.75" customHeight="1" x14ac:dyDescent="0.2">
      <c r="A7" s="342" t="s">
        <v>344</v>
      </c>
      <c r="B7" s="342" t="s">
        <v>345</v>
      </c>
      <c r="C7" s="345" t="s">
        <v>346</v>
      </c>
      <c r="D7" s="345"/>
      <c r="E7" s="345" t="s">
        <v>347</v>
      </c>
      <c r="F7" s="345"/>
      <c r="G7" s="345" t="s">
        <v>348</v>
      </c>
      <c r="H7" s="345"/>
      <c r="I7" s="345" t="s">
        <v>349</v>
      </c>
      <c r="J7" s="345"/>
      <c r="K7" s="345" t="s">
        <v>350</v>
      </c>
      <c r="L7" s="345"/>
      <c r="M7" s="345" t="s">
        <v>351</v>
      </c>
      <c r="N7" s="345"/>
      <c r="O7" s="345" t="s">
        <v>352</v>
      </c>
      <c r="P7" s="345"/>
      <c r="Q7" s="345" t="s">
        <v>353</v>
      </c>
      <c r="R7" s="345"/>
      <c r="S7" s="345" t="s">
        <v>354</v>
      </c>
      <c r="T7" s="345"/>
      <c r="U7" s="345" t="s">
        <v>355</v>
      </c>
      <c r="V7" s="345"/>
      <c r="W7" s="345" t="s">
        <v>356</v>
      </c>
      <c r="X7" s="345"/>
      <c r="Y7" s="345" t="s">
        <v>357</v>
      </c>
      <c r="Z7" s="345"/>
      <c r="AA7" s="345" t="s">
        <v>358</v>
      </c>
      <c r="AB7" s="345"/>
      <c r="AC7" s="345" t="s">
        <v>359</v>
      </c>
      <c r="AD7" s="345"/>
      <c r="AE7" s="345" t="s">
        <v>360</v>
      </c>
      <c r="AF7" s="345"/>
      <c r="AG7" s="345" t="s">
        <v>361</v>
      </c>
      <c r="AH7" s="345"/>
      <c r="AI7" s="346" t="s">
        <v>362</v>
      </c>
      <c r="AJ7" s="346"/>
    </row>
    <row r="8" spans="1:36" ht="11.25" customHeight="1" x14ac:dyDescent="0.2">
      <c r="A8" s="343"/>
      <c r="B8" s="343"/>
      <c r="C8" s="233" t="s">
        <v>363</v>
      </c>
      <c r="D8" s="233" t="s">
        <v>225</v>
      </c>
      <c r="E8" s="233" t="s">
        <v>363</v>
      </c>
      <c r="F8" s="233" t="s">
        <v>225</v>
      </c>
      <c r="G8" s="233" t="s">
        <v>363</v>
      </c>
      <c r="H8" s="233" t="s">
        <v>225</v>
      </c>
      <c r="I8" s="233" t="s">
        <v>363</v>
      </c>
      <c r="J8" s="233" t="s">
        <v>225</v>
      </c>
      <c r="K8" s="233" t="s">
        <v>363</v>
      </c>
      <c r="L8" s="233" t="s">
        <v>225</v>
      </c>
      <c r="M8" s="233" t="s">
        <v>363</v>
      </c>
      <c r="N8" s="233" t="s">
        <v>225</v>
      </c>
      <c r="O8" s="233" t="s">
        <v>363</v>
      </c>
      <c r="P8" s="233" t="s">
        <v>225</v>
      </c>
      <c r="Q8" s="233" t="s">
        <v>363</v>
      </c>
      <c r="R8" s="233" t="s">
        <v>225</v>
      </c>
      <c r="S8" s="233" t="s">
        <v>363</v>
      </c>
      <c r="T8" s="233" t="s">
        <v>225</v>
      </c>
      <c r="U8" s="233" t="s">
        <v>363</v>
      </c>
      <c r="V8" s="233" t="s">
        <v>225</v>
      </c>
      <c r="W8" s="233" t="s">
        <v>363</v>
      </c>
      <c r="X8" s="233" t="s">
        <v>225</v>
      </c>
      <c r="Y8" s="233" t="s">
        <v>363</v>
      </c>
      <c r="Z8" s="233" t="s">
        <v>225</v>
      </c>
      <c r="AA8" s="233" t="s">
        <v>363</v>
      </c>
      <c r="AB8" s="233" t="s">
        <v>225</v>
      </c>
      <c r="AC8" s="233" t="s">
        <v>363</v>
      </c>
      <c r="AD8" s="233" t="s">
        <v>225</v>
      </c>
      <c r="AE8" s="233" t="s">
        <v>363</v>
      </c>
      <c r="AF8" s="233" t="s">
        <v>225</v>
      </c>
      <c r="AG8" s="233" t="s">
        <v>363</v>
      </c>
      <c r="AH8" s="233" t="s">
        <v>225</v>
      </c>
      <c r="AI8" s="233" t="s">
        <v>363</v>
      </c>
      <c r="AJ8" s="233" t="s">
        <v>225</v>
      </c>
    </row>
    <row r="9" spans="1:36" s="235" customFormat="1" ht="11.25" customHeight="1" x14ac:dyDescent="0.25">
      <c r="A9" s="344"/>
      <c r="B9" s="344"/>
      <c r="C9" s="234">
        <v>1</v>
      </c>
      <c r="D9" s="234">
        <v>2</v>
      </c>
      <c r="E9" s="234">
        <v>3</v>
      </c>
      <c r="F9" s="234">
        <v>4</v>
      </c>
      <c r="G9" s="234">
        <v>5</v>
      </c>
      <c r="H9" s="234">
        <v>6</v>
      </c>
      <c r="I9" s="234">
        <v>7</v>
      </c>
      <c r="J9" s="234">
        <v>8</v>
      </c>
      <c r="K9" s="234">
        <v>9</v>
      </c>
      <c r="L9" s="234">
        <v>10</v>
      </c>
      <c r="M9" s="234">
        <v>11</v>
      </c>
      <c r="N9" s="234">
        <v>12</v>
      </c>
      <c r="O9" s="234">
        <v>13</v>
      </c>
      <c r="P9" s="234">
        <v>14</v>
      </c>
      <c r="Q9" s="234">
        <v>15</v>
      </c>
      <c r="R9" s="234">
        <v>16</v>
      </c>
      <c r="S9" s="234">
        <v>17</v>
      </c>
      <c r="T9" s="234">
        <v>18</v>
      </c>
      <c r="U9" s="234">
        <v>19</v>
      </c>
      <c r="V9" s="234">
        <v>20</v>
      </c>
      <c r="W9" s="234">
        <v>21</v>
      </c>
      <c r="X9" s="234">
        <v>22</v>
      </c>
      <c r="Y9" s="234">
        <v>23</v>
      </c>
      <c r="Z9" s="234">
        <v>24</v>
      </c>
      <c r="AA9" s="234">
        <v>25</v>
      </c>
      <c r="AB9" s="234">
        <v>26</v>
      </c>
      <c r="AC9" s="234">
        <v>27</v>
      </c>
      <c r="AD9" s="234">
        <v>28</v>
      </c>
      <c r="AE9" s="234">
        <v>29</v>
      </c>
      <c r="AF9" s="234">
        <v>30</v>
      </c>
      <c r="AG9" s="234">
        <v>21</v>
      </c>
      <c r="AH9" s="234">
        <v>32</v>
      </c>
      <c r="AI9" s="234">
        <v>33</v>
      </c>
      <c r="AJ9" s="234">
        <v>34</v>
      </c>
    </row>
    <row r="10" spans="1:36" s="235" customFormat="1" ht="21.75" customHeight="1" x14ac:dyDescent="0.25">
      <c r="A10" s="236" t="s">
        <v>271</v>
      </c>
      <c r="B10" s="237">
        <v>1</v>
      </c>
      <c r="C10" s="238">
        <v>471064.68</v>
      </c>
      <c r="D10" s="239">
        <v>3</v>
      </c>
      <c r="E10" s="238">
        <v>3140431.2</v>
      </c>
      <c r="F10" s="239">
        <v>20</v>
      </c>
      <c r="G10" s="240"/>
      <c r="H10" s="240"/>
      <c r="I10" s="240"/>
      <c r="J10" s="240"/>
      <c r="K10" s="240"/>
      <c r="L10" s="240"/>
      <c r="M10" s="240"/>
      <c r="N10" s="240"/>
      <c r="O10" s="238">
        <v>314043.12</v>
      </c>
      <c r="P10" s="239">
        <v>2</v>
      </c>
      <c r="Q10" s="240"/>
      <c r="R10" s="240"/>
      <c r="S10" s="240"/>
      <c r="T10" s="240"/>
      <c r="U10" s="240"/>
      <c r="V10" s="240"/>
      <c r="W10" s="238">
        <v>785107.8</v>
      </c>
      <c r="X10" s="239">
        <v>5</v>
      </c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38">
        <v>4710646.8</v>
      </c>
      <c r="AJ10" s="239">
        <v>30</v>
      </c>
    </row>
    <row r="11" spans="1:36" s="235" customFormat="1" ht="21.75" customHeight="1" x14ac:dyDescent="0.25">
      <c r="A11" s="236" t="s">
        <v>271</v>
      </c>
      <c r="B11" s="237">
        <v>2</v>
      </c>
      <c r="C11" s="238">
        <v>170302.28</v>
      </c>
      <c r="D11" s="239">
        <v>1</v>
      </c>
      <c r="E11" s="238">
        <v>681209.12</v>
      </c>
      <c r="F11" s="239">
        <v>4</v>
      </c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38">
        <v>851511.4</v>
      </c>
      <c r="AJ11" s="239">
        <v>5</v>
      </c>
    </row>
    <row r="12" spans="1:36" s="235" customFormat="1" ht="21.75" customHeight="1" x14ac:dyDescent="0.25">
      <c r="A12" s="236" t="s">
        <v>292</v>
      </c>
      <c r="B12" s="237">
        <v>3</v>
      </c>
      <c r="C12" s="240"/>
      <c r="D12" s="240"/>
      <c r="E12" s="238">
        <v>724115.1</v>
      </c>
      <c r="F12" s="239">
        <v>6</v>
      </c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38">
        <v>724115.1</v>
      </c>
      <c r="AJ12" s="239">
        <v>6</v>
      </c>
    </row>
    <row r="13" spans="1:36" s="235" customFormat="1" ht="21.75" customHeight="1" x14ac:dyDescent="0.25">
      <c r="A13" s="236" t="s">
        <v>364</v>
      </c>
      <c r="B13" s="237">
        <v>5</v>
      </c>
      <c r="C13" s="238">
        <v>503385.2</v>
      </c>
      <c r="D13" s="239">
        <v>4</v>
      </c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38">
        <v>503385.2</v>
      </c>
      <c r="AJ13" s="239">
        <v>4</v>
      </c>
    </row>
    <row r="14" spans="1:36" s="235" customFormat="1" ht="21.75" customHeight="1" x14ac:dyDescent="0.25">
      <c r="A14" s="236" t="s">
        <v>282</v>
      </c>
      <c r="B14" s="237">
        <v>6</v>
      </c>
      <c r="C14" s="238">
        <v>1417814.6</v>
      </c>
      <c r="D14" s="239">
        <v>10</v>
      </c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38">
        <v>1417814.6</v>
      </c>
      <c r="AJ14" s="239">
        <v>10</v>
      </c>
    </row>
    <row r="15" spans="1:36" s="235" customFormat="1" ht="53.25" customHeight="1" x14ac:dyDescent="0.25">
      <c r="A15" s="236" t="s">
        <v>305</v>
      </c>
      <c r="B15" s="237">
        <v>8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38">
        <v>1229153.05</v>
      </c>
      <c r="T15" s="239">
        <v>5</v>
      </c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38">
        <v>1229153.05</v>
      </c>
      <c r="AJ15" s="239">
        <v>5</v>
      </c>
    </row>
    <row r="16" spans="1:36" s="235" customFormat="1" ht="21.75" customHeight="1" x14ac:dyDescent="0.25">
      <c r="A16" s="236" t="s">
        <v>303</v>
      </c>
      <c r="B16" s="237">
        <v>10</v>
      </c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38">
        <v>8536982.9900000002</v>
      </c>
      <c r="R16" s="239">
        <v>17</v>
      </c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38">
        <v>8536982.9900000002</v>
      </c>
      <c r="AJ16" s="239">
        <v>17</v>
      </c>
    </row>
    <row r="17" spans="1:36" s="235" customFormat="1" ht="21.75" customHeight="1" x14ac:dyDescent="0.25">
      <c r="A17" s="236" t="s">
        <v>303</v>
      </c>
      <c r="B17" s="237">
        <v>11</v>
      </c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38">
        <v>11903595.52</v>
      </c>
      <c r="R17" s="239">
        <v>8</v>
      </c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38">
        <v>11903595.52</v>
      </c>
      <c r="AJ17" s="239">
        <v>8</v>
      </c>
    </row>
    <row r="18" spans="1:36" s="235" customFormat="1" ht="21.75" customHeight="1" x14ac:dyDescent="0.25">
      <c r="A18" s="236" t="s">
        <v>286</v>
      </c>
      <c r="B18" s="237">
        <v>12</v>
      </c>
      <c r="C18" s="238">
        <v>5090868.75</v>
      </c>
      <c r="D18" s="239">
        <v>33</v>
      </c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38">
        <v>5090868.75</v>
      </c>
      <c r="AJ18" s="239">
        <v>33</v>
      </c>
    </row>
    <row r="19" spans="1:36" s="235" customFormat="1" ht="11.25" customHeight="1" x14ac:dyDescent="0.25">
      <c r="A19" s="236" t="s">
        <v>286</v>
      </c>
      <c r="B19" s="237">
        <v>14</v>
      </c>
      <c r="C19" s="238">
        <v>150422.66</v>
      </c>
      <c r="D19" s="239">
        <v>1</v>
      </c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38">
        <v>150422.66</v>
      </c>
      <c r="AJ19" s="239">
        <v>1</v>
      </c>
    </row>
    <row r="20" spans="1:36" s="235" customFormat="1" ht="21.75" customHeight="1" x14ac:dyDescent="0.25">
      <c r="A20" s="236" t="s">
        <v>286</v>
      </c>
      <c r="B20" s="237">
        <v>17</v>
      </c>
      <c r="C20" s="238">
        <v>1125782.01</v>
      </c>
      <c r="D20" s="239">
        <v>3</v>
      </c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38">
        <v>1125782.01</v>
      </c>
      <c r="AJ20" s="239">
        <v>3</v>
      </c>
    </row>
    <row r="21" spans="1:36" s="235" customFormat="1" ht="21.75" customHeight="1" x14ac:dyDescent="0.25">
      <c r="A21" s="236" t="s">
        <v>274</v>
      </c>
      <c r="B21" s="237">
        <v>18</v>
      </c>
      <c r="C21" s="240"/>
      <c r="D21" s="240"/>
      <c r="E21" s="238">
        <v>13645591.560000001</v>
      </c>
      <c r="F21" s="239">
        <v>58</v>
      </c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38">
        <v>9175483.9800000004</v>
      </c>
      <c r="V21" s="239">
        <v>39</v>
      </c>
      <c r="W21" s="240"/>
      <c r="X21" s="240"/>
      <c r="Y21" s="240"/>
      <c r="Z21" s="240"/>
      <c r="AA21" s="238">
        <v>5881720.5</v>
      </c>
      <c r="AB21" s="239">
        <v>25</v>
      </c>
      <c r="AC21" s="240"/>
      <c r="AD21" s="240"/>
      <c r="AE21" s="240"/>
      <c r="AF21" s="240"/>
      <c r="AG21" s="238">
        <v>1411612.92</v>
      </c>
      <c r="AH21" s="239">
        <v>6</v>
      </c>
      <c r="AI21" s="238">
        <v>30114408.960000001</v>
      </c>
      <c r="AJ21" s="239">
        <v>128</v>
      </c>
    </row>
    <row r="22" spans="1:36" s="235" customFormat="1" ht="21.75" customHeight="1" x14ac:dyDescent="0.25">
      <c r="A22" s="236" t="s">
        <v>274</v>
      </c>
      <c r="B22" s="237">
        <v>19</v>
      </c>
      <c r="C22" s="240"/>
      <c r="D22" s="240"/>
      <c r="E22" s="238">
        <v>7569006.5</v>
      </c>
      <c r="F22" s="239">
        <v>22</v>
      </c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38">
        <v>8257098</v>
      </c>
      <c r="V22" s="239">
        <v>24</v>
      </c>
      <c r="W22" s="240"/>
      <c r="X22" s="240"/>
      <c r="Y22" s="240"/>
      <c r="Z22" s="240"/>
      <c r="AA22" s="238">
        <v>2064274.5</v>
      </c>
      <c r="AB22" s="239">
        <v>6</v>
      </c>
      <c r="AC22" s="240"/>
      <c r="AD22" s="240"/>
      <c r="AE22" s="240"/>
      <c r="AF22" s="240"/>
      <c r="AG22" s="238">
        <v>688091.5</v>
      </c>
      <c r="AH22" s="239">
        <v>2</v>
      </c>
      <c r="AI22" s="238">
        <v>18578470.5</v>
      </c>
      <c r="AJ22" s="239">
        <v>54</v>
      </c>
    </row>
    <row r="23" spans="1:36" s="235" customFormat="1" ht="21.75" customHeight="1" x14ac:dyDescent="0.25">
      <c r="A23" s="236" t="s">
        <v>288</v>
      </c>
      <c r="B23" s="237">
        <v>20</v>
      </c>
      <c r="C23" s="238">
        <v>1208450.3999999999</v>
      </c>
      <c r="D23" s="239">
        <v>10</v>
      </c>
      <c r="E23" s="240"/>
      <c r="F23" s="240"/>
      <c r="G23" s="240"/>
      <c r="H23" s="240"/>
      <c r="I23" s="240"/>
      <c r="J23" s="240"/>
      <c r="K23" s="238">
        <v>10392673.439999999</v>
      </c>
      <c r="L23" s="239">
        <v>86</v>
      </c>
      <c r="M23" s="238">
        <v>2054365.68</v>
      </c>
      <c r="N23" s="239">
        <v>17</v>
      </c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38">
        <v>845915.28</v>
      </c>
      <c r="Z23" s="239">
        <v>7</v>
      </c>
      <c r="AA23" s="240"/>
      <c r="AB23" s="240"/>
      <c r="AC23" s="240"/>
      <c r="AD23" s="240"/>
      <c r="AE23" s="240"/>
      <c r="AF23" s="240"/>
      <c r="AG23" s="238">
        <v>241690.08</v>
      </c>
      <c r="AH23" s="239">
        <v>2</v>
      </c>
      <c r="AI23" s="238">
        <v>14743094.880000001</v>
      </c>
      <c r="AJ23" s="239">
        <v>122</v>
      </c>
    </row>
    <row r="24" spans="1:36" s="235" customFormat="1" ht="21.75" customHeight="1" x14ac:dyDescent="0.25">
      <c r="A24" s="236" t="s">
        <v>288</v>
      </c>
      <c r="B24" s="237">
        <v>22</v>
      </c>
      <c r="C24" s="238">
        <v>1272134.6000000001</v>
      </c>
      <c r="D24" s="239">
        <v>10</v>
      </c>
      <c r="E24" s="240"/>
      <c r="F24" s="240"/>
      <c r="G24" s="240"/>
      <c r="H24" s="240"/>
      <c r="I24" s="240"/>
      <c r="J24" s="240"/>
      <c r="K24" s="238">
        <v>1653774.98</v>
      </c>
      <c r="L24" s="239">
        <v>13</v>
      </c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38">
        <v>1272134.6000000001</v>
      </c>
      <c r="AD24" s="239">
        <v>10</v>
      </c>
      <c r="AE24" s="240"/>
      <c r="AF24" s="240"/>
      <c r="AG24" s="240"/>
      <c r="AH24" s="240"/>
      <c r="AI24" s="238">
        <v>4198044.18</v>
      </c>
      <c r="AJ24" s="239">
        <v>33</v>
      </c>
    </row>
    <row r="25" spans="1:36" s="235" customFormat="1" ht="21.75" customHeight="1" x14ac:dyDescent="0.25">
      <c r="A25" s="236" t="s">
        <v>284</v>
      </c>
      <c r="B25" s="237">
        <v>23</v>
      </c>
      <c r="C25" s="238">
        <v>432100</v>
      </c>
      <c r="D25" s="239">
        <v>4</v>
      </c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38">
        <v>1728400</v>
      </c>
      <c r="P25" s="239">
        <v>16</v>
      </c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38">
        <v>2160500</v>
      </c>
      <c r="AJ25" s="239">
        <v>20</v>
      </c>
    </row>
    <row r="26" spans="1:36" s="235" customFormat="1" ht="21.75" customHeight="1" x14ac:dyDescent="0.25">
      <c r="A26" s="236" t="s">
        <v>284</v>
      </c>
      <c r="B26" s="237">
        <v>24</v>
      </c>
      <c r="C26" s="238">
        <v>64572.63</v>
      </c>
      <c r="D26" s="239">
        <v>1</v>
      </c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38">
        <v>64572.63</v>
      </c>
      <c r="AJ26" s="239">
        <v>1</v>
      </c>
    </row>
    <row r="27" spans="1:36" s="235" customFormat="1" ht="21.75" customHeight="1" x14ac:dyDescent="0.25">
      <c r="A27" s="236" t="s">
        <v>285</v>
      </c>
      <c r="B27" s="237">
        <v>25</v>
      </c>
      <c r="C27" s="238">
        <v>5067474.75</v>
      </c>
      <c r="D27" s="239">
        <v>75</v>
      </c>
      <c r="E27" s="240"/>
      <c r="F27" s="240"/>
      <c r="G27" s="240"/>
      <c r="H27" s="240"/>
      <c r="I27" s="238">
        <v>54796293.630000003</v>
      </c>
      <c r="J27" s="239">
        <v>811</v>
      </c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38">
        <v>59863768.380000003</v>
      </c>
      <c r="AJ27" s="239">
        <v>886</v>
      </c>
    </row>
    <row r="28" spans="1:36" s="235" customFormat="1" ht="21.75" customHeight="1" x14ac:dyDescent="0.25">
      <c r="A28" s="236" t="s">
        <v>285</v>
      </c>
      <c r="B28" s="237">
        <v>26</v>
      </c>
      <c r="C28" s="238">
        <v>747971.28</v>
      </c>
      <c r="D28" s="239">
        <v>9</v>
      </c>
      <c r="E28" s="240"/>
      <c r="F28" s="240"/>
      <c r="G28" s="240"/>
      <c r="H28" s="240"/>
      <c r="I28" s="238">
        <v>664863.36</v>
      </c>
      <c r="J28" s="239">
        <v>8</v>
      </c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38">
        <v>1412834.64</v>
      </c>
      <c r="AJ28" s="239">
        <v>17</v>
      </c>
    </row>
    <row r="29" spans="1:36" s="235" customFormat="1" ht="11.25" customHeight="1" x14ac:dyDescent="0.25">
      <c r="A29" s="236" t="s">
        <v>296</v>
      </c>
      <c r="B29" s="237">
        <v>27</v>
      </c>
      <c r="C29" s="240"/>
      <c r="D29" s="240"/>
      <c r="E29" s="240"/>
      <c r="F29" s="240"/>
      <c r="G29" s="238">
        <v>78053.03</v>
      </c>
      <c r="H29" s="239">
        <v>1</v>
      </c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38">
        <v>78053.03</v>
      </c>
      <c r="AJ29" s="239">
        <v>1</v>
      </c>
    </row>
    <row r="30" spans="1:36" s="235" customFormat="1" ht="11.25" customHeight="1" x14ac:dyDescent="0.25">
      <c r="A30" s="236" t="s">
        <v>296</v>
      </c>
      <c r="B30" s="237">
        <v>29</v>
      </c>
      <c r="C30" s="240"/>
      <c r="D30" s="240"/>
      <c r="E30" s="240"/>
      <c r="F30" s="240"/>
      <c r="G30" s="238">
        <v>372657.24</v>
      </c>
      <c r="H30" s="239">
        <v>4</v>
      </c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38">
        <v>372657.24</v>
      </c>
      <c r="AJ30" s="239">
        <v>4</v>
      </c>
    </row>
    <row r="31" spans="1:36" s="235" customFormat="1" ht="21.75" customHeight="1" x14ac:dyDescent="0.25">
      <c r="A31" s="236" t="s">
        <v>287</v>
      </c>
      <c r="B31" s="237">
        <v>30</v>
      </c>
      <c r="C31" s="238">
        <v>6107148.8099999996</v>
      </c>
      <c r="D31" s="239">
        <v>49</v>
      </c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0"/>
      <c r="AE31" s="240"/>
      <c r="AF31" s="240"/>
      <c r="AG31" s="240"/>
      <c r="AH31" s="240"/>
      <c r="AI31" s="238">
        <v>6107148.8099999996</v>
      </c>
      <c r="AJ31" s="239">
        <v>49</v>
      </c>
    </row>
    <row r="32" spans="1:36" s="235" customFormat="1" ht="21.75" customHeight="1" x14ac:dyDescent="0.25">
      <c r="A32" s="236" t="s">
        <v>275</v>
      </c>
      <c r="B32" s="237">
        <v>31</v>
      </c>
      <c r="C32" s="238">
        <v>12851153.57</v>
      </c>
      <c r="D32" s="239">
        <v>79</v>
      </c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38">
        <v>11549770.93</v>
      </c>
      <c r="X32" s="239">
        <v>71</v>
      </c>
      <c r="Y32" s="240"/>
      <c r="Z32" s="240"/>
      <c r="AA32" s="240"/>
      <c r="AB32" s="240"/>
      <c r="AC32" s="240"/>
      <c r="AD32" s="240"/>
      <c r="AE32" s="238">
        <v>4392166.41</v>
      </c>
      <c r="AF32" s="239">
        <v>27</v>
      </c>
      <c r="AG32" s="238">
        <v>3578802.26</v>
      </c>
      <c r="AH32" s="239">
        <v>22</v>
      </c>
      <c r="AI32" s="238">
        <v>32371893.170000002</v>
      </c>
      <c r="AJ32" s="239">
        <v>199</v>
      </c>
    </row>
    <row r="33" spans="1:36" s="235" customFormat="1" ht="21.75" customHeight="1" x14ac:dyDescent="0.25">
      <c r="A33" s="236" t="s">
        <v>275</v>
      </c>
      <c r="B33" s="237">
        <v>32</v>
      </c>
      <c r="C33" s="238">
        <v>10512743.800000001</v>
      </c>
      <c r="D33" s="239">
        <v>47</v>
      </c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38">
        <v>8723340.5999999996</v>
      </c>
      <c r="X33" s="239">
        <v>39</v>
      </c>
      <c r="Y33" s="240"/>
      <c r="Z33" s="240"/>
      <c r="AA33" s="240"/>
      <c r="AB33" s="240"/>
      <c r="AC33" s="240"/>
      <c r="AD33" s="240"/>
      <c r="AE33" s="238">
        <v>2907780.2</v>
      </c>
      <c r="AF33" s="239">
        <v>13</v>
      </c>
      <c r="AG33" s="238">
        <v>2236754</v>
      </c>
      <c r="AH33" s="239">
        <v>10</v>
      </c>
      <c r="AI33" s="238">
        <v>24380618.600000001</v>
      </c>
      <c r="AJ33" s="239">
        <v>109</v>
      </c>
    </row>
    <row r="34" spans="1:36" s="235" customFormat="1" ht="21.75" customHeight="1" x14ac:dyDescent="0.25">
      <c r="A34" s="236" t="s">
        <v>275</v>
      </c>
      <c r="B34" s="237">
        <v>33</v>
      </c>
      <c r="C34" s="238">
        <v>4554847.3600000003</v>
      </c>
      <c r="D34" s="239">
        <v>16</v>
      </c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38">
        <v>3131457.56</v>
      </c>
      <c r="X34" s="239">
        <v>11</v>
      </c>
      <c r="Y34" s="240"/>
      <c r="Z34" s="240"/>
      <c r="AA34" s="240"/>
      <c r="AB34" s="240"/>
      <c r="AC34" s="240"/>
      <c r="AD34" s="240"/>
      <c r="AE34" s="238">
        <v>1423389.8</v>
      </c>
      <c r="AF34" s="239">
        <v>5</v>
      </c>
      <c r="AG34" s="238">
        <v>569355.92000000004</v>
      </c>
      <c r="AH34" s="239">
        <v>2</v>
      </c>
      <c r="AI34" s="238">
        <v>9679050.6400000006</v>
      </c>
      <c r="AJ34" s="239">
        <v>34</v>
      </c>
    </row>
    <row r="35" spans="1:36" s="235" customFormat="1" ht="21.75" customHeight="1" x14ac:dyDescent="0.25">
      <c r="A35" s="236" t="s">
        <v>275</v>
      </c>
      <c r="B35" s="237">
        <v>34</v>
      </c>
      <c r="C35" s="238">
        <v>14082934.33</v>
      </c>
      <c r="D35" s="239">
        <v>97</v>
      </c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38">
        <v>8130353.8399999999</v>
      </c>
      <c r="X35" s="239">
        <v>56</v>
      </c>
      <c r="Y35" s="240"/>
      <c r="Z35" s="240"/>
      <c r="AA35" s="240"/>
      <c r="AB35" s="240"/>
      <c r="AC35" s="240"/>
      <c r="AD35" s="240"/>
      <c r="AE35" s="238">
        <v>2468143.13</v>
      </c>
      <c r="AF35" s="239">
        <v>17</v>
      </c>
      <c r="AG35" s="238">
        <v>2177773.35</v>
      </c>
      <c r="AH35" s="239">
        <v>15</v>
      </c>
      <c r="AI35" s="238">
        <v>26859204.649999999</v>
      </c>
      <c r="AJ35" s="239">
        <v>185</v>
      </c>
    </row>
    <row r="36" spans="1:36" s="235" customFormat="1" ht="21.75" customHeight="1" x14ac:dyDescent="0.25">
      <c r="A36" s="236" t="s">
        <v>275</v>
      </c>
      <c r="B36" s="237">
        <v>35</v>
      </c>
      <c r="C36" s="238">
        <v>9781825.9000000004</v>
      </c>
      <c r="D36" s="239">
        <v>49</v>
      </c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38">
        <v>4791098.4000000004</v>
      </c>
      <c r="X36" s="239">
        <v>24</v>
      </c>
      <c r="Y36" s="240"/>
      <c r="Z36" s="240"/>
      <c r="AA36" s="240"/>
      <c r="AB36" s="240"/>
      <c r="AC36" s="240"/>
      <c r="AD36" s="240"/>
      <c r="AE36" s="238">
        <v>199629.1</v>
      </c>
      <c r="AF36" s="239">
        <v>1</v>
      </c>
      <c r="AG36" s="238">
        <v>598887.30000000005</v>
      </c>
      <c r="AH36" s="239">
        <v>3</v>
      </c>
      <c r="AI36" s="238">
        <v>15371440.699999999</v>
      </c>
      <c r="AJ36" s="239">
        <v>77</v>
      </c>
    </row>
    <row r="37" spans="1:36" s="235" customFormat="1" ht="21.75" customHeight="1" x14ac:dyDescent="0.25">
      <c r="A37" s="236" t="s">
        <v>275</v>
      </c>
      <c r="B37" s="237">
        <v>36</v>
      </c>
      <c r="C37" s="238">
        <v>4573319.4000000004</v>
      </c>
      <c r="D37" s="239">
        <v>18</v>
      </c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38">
        <v>3302952.9</v>
      </c>
      <c r="X37" s="239">
        <v>13</v>
      </c>
      <c r="Y37" s="240"/>
      <c r="Z37" s="240"/>
      <c r="AA37" s="240"/>
      <c r="AB37" s="240"/>
      <c r="AC37" s="240"/>
      <c r="AD37" s="240"/>
      <c r="AE37" s="238">
        <v>508146.6</v>
      </c>
      <c r="AF37" s="239">
        <v>2</v>
      </c>
      <c r="AG37" s="238">
        <v>254073.3</v>
      </c>
      <c r="AH37" s="239">
        <v>1</v>
      </c>
      <c r="AI37" s="238">
        <v>8638492.1999999993</v>
      </c>
      <c r="AJ37" s="239">
        <v>34</v>
      </c>
    </row>
    <row r="38" spans="1:36" s="235" customFormat="1" ht="21.75" customHeight="1" x14ac:dyDescent="0.25">
      <c r="A38" s="236" t="s">
        <v>275</v>
      </c>
      <c r="B38" s="237">
        <v>37</v>
      </c>
      <c r="C38" s="238">
        <v>10421229.779999999</v>
      </c>
      <c r="D38" s="239">
        <v>78</v>
      </c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38">
        <v>10421229.779999999</v>
      </c>
      <c r="AJ38" s="239">
        <v>78</v>
      </c>
    </row>
    <row r="39" spans="1:36" s="235" customFormat="1" ht="21.75" customHeight="1" x14ac:dyDescent="0.25">
      <c r="A39" s="236" t="s">
        <v>275</v>
      </c>
      <c r="B39" s="237">
        <v>39</v>
      </c>
      <c r="C39" s="238">
        <v>12858989.18</v>
      </c>
      <c r="D39" s="239">
        <v>58</v>
      </c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38">
        <v>12858989.18</v>
      </c>
      <c r="AJ39" s="239">
        <v>58</v>
      </c>
    </row>
    <row r="40" spans="1:36" s="235" customFormat="1" ht="21.75" customHeight="1" x14ac:dyDescent="0.25">
      <c r="A40" s="236" t="s">
        <v>275</v>
      </c>
      <c r="B40" s="237">
        <v>40</v>
      </c>
      <c r="C40" s="238">
        <v>10651723.52</v>
      </c>
      <c r="D40" s="239">
        <v>32</v>
      </c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38">
        <v>10651723.52</v>
      </c>
      <c r="AJ40" s="239">
        <v>32</v>
      </c>
    </row>
    <row r="41" spans="1:36" s="235" customFormat="1" ht="21.75" customHeight="1" x14ac:dyDescent="0.25">
      <c r="A41" s="236" t="s">
        <v>294</v>
      </c>
      <c r="B41" s="237">
        <v>41</v>
      </c>
      <c r="C41" s="240"/>
      <c r="D41" s="240"/>
      <c r="E41" s="238">
        <v>407703.69</v>
      </c>
      <c r="F41" s="239">
        <v>3</v>
      </c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38">
        <v>407703.69</v>
      </c>
      <c r="AJ41" s="239">
        <v>3</v>
      </c>
    </row>
    <row r="42" spans="1:36" s="235" customFormat="1" ht="21.75" customHeight="1" x14ac:dyDescent="0.25">
      <c r="A42" s="236" t="s">
        <v>294</v>
      </c>
      <c r="B42" s="237">
        <v>42</v>
      </c>
      <c r="C42" s="240"/>
      <c r="D42" s="240"/>
      <c r="E42" s="238">
        <v>237627.24</v>
      </c>
      <c r="F42" s="239">
        <v>1</v>
      </c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38">
        <v>237627.24</v>
      </c>
      <c r="AJ42" s="239">
        <v>1</v>
      </c>
    </row>
    <row r="43" spans="1:36" s="235" customFormat="1" ht="21.75" customHeight="1" x14ac:dyDescent="0.25">
      <c r="A43" s="236" t="s">
        <v>289</v>
      </c>
      <c r="B43" s="237">
        <v>43</v>
      </c>
      <c r="C43" s="238">
        <v>3799762.41</v>
      </c>
      <c r="D43" s="239">
        <v>29</v>
      </c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38">
        <v>28301678.640000001</v>
      </c>
      <c r="R43" s="239">
        <v>216</v>
      </c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38">
        <v>262052.58</v>
      </c>
      <c r="AH43" s="239">
        <v>2</v>
      </c>
      <c r="AI43" s="238">
        <v>32363493.629999999</v>
      </c>
      <c r="AJ43" s="239">
        <v>247</v>
      </c>
    </row>
    <row r="44" spans="1:36" s="235" customFormat="1" ht="21.75" customHeight="1" x14ac:dyDescent="0.25">
      <c r="A44" s="236" t="s">
        <v>289</v>
      </c>
      <c r="B44" s="237">
        <v>44</v>
      </c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38">
        <v>19906275.120000001</v>
      </c>
      <c r="R44" s="239">
        <v>102</v>
      </c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38">
        <v>19906275.120000001</v>
      </c>
      <c r="AJ44" s="239">
        <v>102</v>
      </c>
    </row>
    <row r="45" spans="1:36" s="235" customFormat="1" ht="21.75" customHeight="1" x14ac:dyDescent="0.25">
      <c r="A45" s="236" t="s">
        <v>289</v>
      </c>
      <c r="B45" s="237">
        <v>46</v>
      </c>
      <c r="C45" s="238">
        <v>4023474.79</v>
      </c>
      <c r="D45" s="239">
        <v>29</v>
      </c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38">
        <v>23030924.66</v>
      </c>
      <c r="R45" s="239">
        <v>166</v>
      </c>
      <c r="S45" s="240"/>
      <c r="T45" s="240"/>
      <c r="U45" s="240"/>
      <c r="V45" s="240"/>
      <c r="W45" s="240"/>
      <c r="X45" s="240"/>
      <c r="Y45" s="238">
        <v>2913550.71</v>
      </c>
      <c r="Z45" s="239">
        <v>21</v>
      </c>
      <c r="AA45" s="240"/>
      <c r="AB45" s="240"/>
      <c r="AC45" s="240"/>
      <c r="AD45" s="240"/>
      <c r="AE45" s="240"/>
      <c r="AF45" s="240"/>
      <c r="AG45" s="238">
        <v>554962.04</v>
      </c>
      <c r="AH45" s="239">
        <v>4</v>
      </c>
      <c r="AI45" s="238">
        <v>30522912.199999999</v>
      </c>
      <c r="AJ45" s="239">
        <v>220</v>
      </c>
    </row>
    <row r="46" spans="1:36" s="235" customFormat="1" ht="21.75" customHeight="1" x14ac:dyDescent="0.25">
      <c r="A46" s="236" t="s">
        <v>289</v>
      </c>
      <c r="B46" s="237">
        <v>47</v>
      </c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38">
        <v>651362.26</v>
      </c>
      <c r="R46" s="239">
        <v>2</v>
      </c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38">
        <v>651362.26</v>
      </c>
      <c r="AJ46" s="239">
        <v>2</v>
      </c>
    </row>
    <row r="47" spans="1:36" s="235" customFormat="1" ht="21.75" customHeight="1" x14ac:dyDescent="0.25">
      <c r="A47" s="236" t="s">
        <v>281</v>
      </c>
      <c r="B47" s="237">
        <v>48</v>
      </c>
      <c r="C47" s="238">
        <v>3235493.52</v>
      </c>
      <c r="D47" s="239">
        <v>36</v>
      </c>
      <c r="E47" s="238">
        <v>10515353.939999999</v>
      </c>
      <c r="F47" s="239">
        <v>117</v>
      </c>
      <c r="G47" s="240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38">
        <v>808873.38</v>
      </c>
      <c r="T47" s="239">
        <v>9</v>
      </c>
      <c r="U47" s="240"/>
      <c r="V47" s="240"/>
      <c r="W47" s="240"/>
      <c r="X47" s="240"/>
      <c r="Y47" s="240"/>
      <c r="Z47" s="240"/>
      <c r="AA47" s="240"/>
      <c r="AB47" s="240"/>
      <c r="AC47" s="240"/>
      <c r="AD47" s="240"/>
      <c r="AE47" s="240"/>
      <c r="AF47" s="240"/>
      <c r="AG47" s="240"/>
      <c r="AH47" s="240"/>
      <c r="AI47" s="238">
        <v>14559720.84</v>
      </c>
      <c r="AJ47" s="239">
        <v>162</v>
      </c>
    </row>
    <row r="48" spans="1:36" s="235" customFormat="1" ht="11.25" customHeight="1" x14ac:dyDescent="0.25">
      <c r="A48" s="236" t="s">
        <v>281</v>
      </c>
      <c r="B48" s="237">
        <v>49</v>
      </c>
      <c r="C48" s="238">
        <v>395649.69</v>
      </c>
      <c r="D48" s="239">
        <v>3</v>
      </c>
      <c r="E48" s="238">
        <v>527532.92000000004</v>
      </c>
      <c r="F48" s="239">
        <v>4</v>
      </c>
      <c r="G48" s="240"/>
      <c r="H48" s="240"/>
      <c r="I48" s="240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  <c r="Y48" s="240"/>
      <c r="Z48" s="240"/>
      <c r="AA48" s="240"/>
      <c r="AB48" s="240"/>
      <c r="AC48" s="240"/>
      <c r="AD48" s="240"/>
      <c r="AE48" s="240"/>
      <c r="AF48" s="240"/>
      <c r="AG48" s="240"/>
      <c r="AH48" s="240"/>
      <c r="AI48" s="238">
        <v>923182.61</v>
      </c>
      <c r="AJ48" s="239">
        <v>7</v>
      </c>
    </row>
    <row r="49" spans="1:36" s="235" customFormat="1" ht="21.75" customHeight="1" x14ac:dyDescent="0.25">
      <c r="A49" s="236" t="s">
        <v>297</v>
      </c>
      <c r="B49" s="237">
        <v>50</v>
      </c>
      <c r="C49" s="240"/>
      <c r="D49" s="240"/>
      <c r="E49" s="240"/>
      <c r="F49" s="240"/>
      <c r="G49" s="238">
        <v>1050707.25</v>
      </c>
      <c r="H49" s="239">
        <v>9</v>
      </c>
      <c r="I49" s="240"/>
      <c r="J49" s="240"/>
      <c r="K49" s="240"/>
      <c r="L49" s="240"/>
      <c r="M49" s="240"/>
      <c r="N49" s="240"/>
      <c r="O49" s="238">
        <v>466981</v>
      </c>
      <c r="P49" s="239">
        <v>4</v>
      </c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40"/>
      <c r="AI49" s="238">
        <v>1517688.25</v>
      </c>
      <c r="AJ49" s="239">
        <v>13</v>
      </c>
    </row>
    <row r="50" spans="1:36" s="235" customFormat="1" ht="11.25" customHeight="1" x14ac:dyDescent="0.25">
      <c r="A50" s="236" t="s">
        <v>293</v>
      </c>
      <c r="B50" s="237">
        <v>51</v>
      </c>
      <c r="C50" s="240"/>
      <c r="D50" s="240"/>
      <c r="E50" s="238">
        <v>705846</v>
      </c>
      <c r="F50" s="239">
        <v>4</v>
      </c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G50" s="240"/>
      <c r="AH50" s="240"/>
      <c r="AI50" s="238">
        <v>705846</v>
      </c>
      <c r="AJ50" s="239">
        <v>4</v>
      </c>
    </row>
    <row r="51" spans="1:36" s="243" customFormat="1" ht="21.75" customHeight="1" x14ac:dyDescent="0.25">
      <c r="A51" s="347" t="s">
        <v>4</v>
      </c>
      <c r="B51" s="347"/>
      <c r="C51" s="241">
        <v>125572639.90000001</v>
      </c>
      <c r="D51" s="242">
        <v>784</v>
      </c>
      <c r="E51" s="241">
        <v>38154417.270000003</v>
      </c>
      <c r="F51" s="242">
        <v>239</v>
      </c>
      <c r="G51" s="241">
        <v>1501417.52</v>
      </c>
      <c r="H51" s="242">
        <v>14</v>
      </c>
      <c r="I51" s="241">
        <v>55461156.990000002</v>
      </c>
      <c r="J51" s="242">
        <v>819</v>
      </c>
      <c r="K51" s="241">
        <v>12046448.42</v>
      </c>
      <c r="L51" s="242">
        <v>99</v>
      </c>
      <c r="M51" s="241">
        <v>2054365.68</v>
      </c>
      <c r="N51" s="242">
        <v>17</v>
      </c>
      <c r="O51" s="241">
        <v>2509424.12</v>
      </c>
      <c r="P51" s="242">
        <v>22</v>
      </c>
      <c r="Q51" s="241">
        <v>92330819.189999998</v>
      </c>
      <c r="R51" s="242">
        <v>511</v>
      </c>
      <c r="S51" s="241">
        <v>2038026.43</v>
      </c>
      <c r="T51" s="242">
        <v>14</v>
      </c>
      <c r="U51" s="241">
        <v>17432581.98</v>
      </c>
      <c r="V51" s="242">
        <v>63</v>
      </c>
      <c r="W51" s="241">
        <v>40414082.030000001</v>
      </c>
      <c r="X51" s="242">
        <v>219</v>
      </c>
      <c r="Y51" s="241">
        <v>3759465.99</v>
      </c>
      <c r="Z51" s="242">
        <v>28</v>
      </c>
      <c r="AA51" s="241">
        <v>7945995</v>
      </c>
      <c r="AB51" s="242">
        <v>31</v>
      </c>
      <c r="AC51" s="241">
        <v>1272134.6000000001</v>
      </c>
      <c r="AD51" s="242">
        <v>10</v>
      </c>
      <c r="AE51" s="241">
        <v>11899255.24</v>
      </c>
      <c r="AF51" s="242">
        <v>65</v>
      </c>
      <c r="AG51" s="241">
        <v>12574055.25</v>
      </c>
      <c r="AH51" s="242">
        <v>69</v>
      </c>
      <c r="AI51" s="241">
        <v>426966285.61000001</v>
      </c>
      <c r="AJ51" s="241">
        <v>3004</v>
      </c>
    </row>
    <row r="52" spans="1:36" ht="15.75" customHeight="1" x14ac:dyDescent="0.2"/>
    <row r="53" spans="1:36" ht="15.75" customHeight="1" x14ac:dyDescent="0.2">
      <c r="B53" s="340" t="s">
        <v>374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40"/>
      <c r="AH53" s="340"/>
      <c r="AI53" s="340"/>
      <c r="AJ53" s="340"/>
    </row>
    <row r="54" spans="1:36" ht="15.75" customHeight="1" x14ac:dyDescent="0.2">
      <c r="A54" s="341" t="s">
        <v>365</v>
      </c>
      <c r="B54" s="341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1"/>
      <c r="AF54" s="341"/>
      <c r="AG54" s="341"/>
      <c r="AH54" s="341"/>
      <c r="AI54" s="341"/>
    </row>
    <row r="55" spans="1:36" ht="12.75" customHeight="1" x14ac:dyDescent="0.2"/>
    <row r="56" spans="1:36" ht="42.75" customHeight="1" x14ac:dyDescent="0.2">
      <c r="A56" s="342" t="s">
        <v>344</v>
      </c>
      <c r="B56" s="342" t="s">
        <v>345</v>
      </c>
      <c r="C56" s="345" t="s">
        <v>346</v>
      </c>
      <c r="D56" s="345"/>
      <c r="E56" s="345" t="s">
        <v>347</v>
      </c>
      <c r="F56" s="345"/>
      <c r="G56" s="345" t="s">
        <v>348</v>
      </c>
      <c r="H56" s="345"/>
      <c r="I56" s="345" t="s">
        <v>349</v>
      </c>
      <c r="J56" s="345"/>
      <c r="K56" s="345" t="s">
        <v>350</v>
      </c>
      <c r="L56" s="345"/>
      <c r="M56" s="345" t="s">
        <v>351</v>
      </c>
      <c r="N56" s="345"/>
      <c r="O56" s="345" t="s">
        <v>352</v>
      </c>
      <c r="P56" s="345"/>
      <c r="Q56" s="345" t="s">
        <v>353</v>
      </c>
      <c r="R56" s="345"/>
      <c r="S56" s="345" t="s">
        <v>354</v>
      </c>
      <c r="T56" s="345"/>
      <c r="U56" s="345" t="s">
        <v>355</v>
      </c>
      <c r="V56" s="345"/>
      <c r="W56" s="345" t="s">
        <v>356</v>
      </c>
      <c r="X56" s="345"/>
      <c r="Y56" s="345" t="s">
        <v>357</v>
      </c>
      <c r="Z56" s="345"/>
      <c r="AA56" s="345" t="s">
        <v>358</v>
      </c>
      <c r="AB56" s="345"/>
      <c r="AC56" s="345" t="s">
        <v>359</v>
      </c>
      <c r="AD56" s="345"/>
      <c r="AE56" s="345" t="s">
        <v>360</v>
      </c>
      <c r="AF56" s="345"/>
      <c r="AG56" s="345" t="s">
        <v>361</v>
      </c>
      <c r="AH56" s="345"/>
      <c r="AI56" s="346" t="s">
        <v>362</v>
      </c>
      <c r="AJ56" s="346"/>
    </row>
    <row r="57" spans="1:36" ht="11.25" customHeight="1" x14ac:dyDescent="0.2">
      <c r="A57" s="343"/>
      <c r="B57" s="343"/>
      <c r="C57" s="233" t="s">
        <v>363</v>
      </c>
      <c r="D57" s="233" t="s">
        <v>225</v>
      </c>
      <c r="E57" s="233" t="s">
        <v>363</v>
      </c>
      <c r="F57" s="233" t="s">
        <v>225</v>
      </c>
      <c r="G57" s="233" t="s">
        <v>363</v>
      </c>
      <c r="H57" s="233" t="s">
        <v>225</v>
      </c>
      <c r="I57" s="233" t="s">
        <v>363</v>
      </c>
      <c r="J57" s="233" t="s">
        <v>225</v>
      </c>
      <c r="K57" s="233" t="s">
        <v>363</v>
      </c>
      <c r="L57" s="233" t="s">
        <v>225</v>
      </c>
      <c r="M57" s="233" t="s">
        <v>363</v>
      </c>
      <c r="N57" s="233" t="s">
        <v>225</v>
      </c>
      <c r="O57" s="233" t="s">
        <v>363</v>
      </c>
      <c r="P57" s="233" t="s">
        <v>225</v>
      </c>
      <c r="Q57" s="233" t="s">
        <v>363</v>
      </c>
      <c r="R57" s="233" t="s">
        <v>225</v>
      </c>
      <c r="S57" s="233" t="s">
        <v>363</v>
      </c>
      <c r="T57" s="233" t="s">
        <v>225</v>
      </c>
      <c r="U57" s="233" t="s">
        <v>363</v>
      </c>
      <c r="V57" s="233" t="s">
        <v>225</v>
      </c>
      <c r="W57" s="233" t="s">
        <v>363</v>
      </c>
      <c r="X57" s="233" t="s">
        <v>225</v>
      </c>
      <c r="Y57" s="233" t="s">
        <v>363</v>
      </c>
      <c r="Z57" s="233" t="s">
        <v>225</v>
      </c>
      <c r="AA57" s="233" t="s">
        <v>363</v>
      </c>
      <c r="AB57" s="233" t="s">
        <v>225</v>
      </c>
      <c r="AC57" s="233" t="s">
        <v>363</v>
      </c>
      <c r="AD57" s="233" t="s">
        <v>225</v>
      </c>
      <c r="AE57" s="233" t="s">
        <v>363</v>
      </c>
      <c r="AF57" s="233" t="s">
        <v>225</v>
      </c>
      <c r="AG57" s="233" t="s">
        <v>363</v>
      </c>
      <c r="AH57" s="233" t="s">
        <v>225</v>
      </c>
      <c r="AI57" s="233" t="s">
        <v>363</v>
      </c>
      <c r="AJ57" s="233" t="s">
        <v>225</v>
      </c>
    </row>
    <row r="58" spans="1:36" s="235" customFormat="1" ht="11.25" customHeight="1" x14ac:dyDescent="0.25">
      <c r="A58" s="344"/>
      <c r="B58" s="344"/>
      <c r="C58" s="234">
        <v>1</v>
      </c>
      <c r="D58" s="234">
        <v>2</v>
      </c>
      <c r="E58" s="234">
        <v>3</v>
      </c>
      <c r="F58" s="234">
        <v>4</v>
      </c>
      <c r="G58" s="234">
        <v>5</v>
      </c>
      <c r="H58" s="234">
        <v>6</v>
      </c>
      <c r="I58" s="234">
        <v>7</v>
      </c>
      <c r="J58" s="234">
        <v>8</v>
      </c>
      <c r="K58" s="234">
        <v>9</v>
      </c>
      <c r="L58" s="234">
        <v>10</v>
      </c>
      <c r="M58" s="234">
        <v>11</v>
      </c>
      <c r="N58" s="234">
        <v>12</v>
      </c>
      <c r="O58" s="234">
        <v>13</v>
      </c>
      <c r="P58" s="234">
        <v>14</v>
      </c>
      <c r="Q58" s="234">
        <v>15</v>
      </c>
      <c r="R58" s="234">
        <v>16</v>
      </c>
      <c r="S58" s="234">
        <v>17</v>
      </c>
      <c r="T58" s="234">
        <v>18</v>
      </c>
      <c r="U58" s="234">
        <v>19</v>
      </c>
      <c r="V58" s="234">
        <v>20</v>
      </c>
      <c r="W58" s="234">
        <v>21</v>
      </c>
      <c r="X58" s="234">
        <v>22</v>
      </c>
      <c r="Y58" s="234">
        <v>23</v>
      </c>
      <c r="Z58" s="234">
        <v>24</v>
      </c>
      <c r="AA58" s="234">
        <v>25</v>
      </c>
      <c r="AB58" s="234">
        <v>26</v>
      </c>
      <c r="AC58" s="234">
        <v>27</v>
      </c>
      <c r="AD58" s="234">
        <v>28</v>
      </c>
      <c r="AE58" s="234">
        <v>29</v>
      </c>
      <c r="AF58" s="234">
        <v>30</v>
      </c>
      <c r="AG58" s="234">
        <v>21</v>
      </c>
      <c r="AH58" s="234">
        <v>32</v>
      </c>
      <c r="AI58" s="234">
        <v>33</v>
      </c>
      <c r="AJ58" s="234">
        <v>34</v>
      </c>
    </row>
    <row r="59" spans="1:36" s="235" customFormat="1" ht="21.75" customHeight="1" x14ac:dyDescent="0.25">
      <c r="A59" s="236" t="s">
        <v>271</v>
      </c>
      <c r="B59" s="237">
        <v>1</v>
      </c>
      <c r="C59" s="238">
        <v>471064.68</v>
      </c>
      <c r="D59" s="239">
        <v>3</v>
      </c>
      <c r="E59" s="238">
        <v>1884258.72</v>
      </c>
      <c r="F59" s="239">
        <v>12</v>
      </c>
      <c r="G59" s="240"/>
      <c r="H59" s="240"/>
      <c r="I59" s="240"/>
      <c r="J59" s="240"/>
      <c r="K59" s="240"/>
      <c r="L59" s="240"/>
      <c r="M59" s="240"/>
      <c r="N59" s="240"/>
      <c r="O59" s="240"/>
      <c r="P59" s="240"/>
      <c r="Q59" s="240"/>
      <c r="R59" s="240"/>
      <c r="S59" s="240"/>
      <c r="T59" s="240"/>
      <c r="U59" s="240"/>
      <c r="V59" s="240"/>
      <c r="W59" s="238">
        <v>471064.68</v>
      </c>
      <c r="X59" s="239">
        <v>3</v>
      </c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38">
        <v>2826388.08</v>
      </c>
      <c r="AJ59" s="239">
        <v>18</v>
      </c>
    </row>
    <row r="60" spans="1:36" s="235" customFormat="1" ht="21.75" customHeight="1" x14ac:dyDescent="0.25">
      <c r="A60" s="236" t="s">
        <v>271</v>
      </c>
      <c r="B60" s="237">
        <v>2</v>
      </c>
      <c r="C60" s="238">
        <v>510906.84</v>
      </c>
      <c r="D60" s="239">
        <v>3</v>
      </c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38">
        <v>170302.28</v>
      </c>
      <c r="X60" s="239">
        <v>1</v>
      </c>
      <c r="Y60" s="240"/>
      <c r="Z60" s="240"/>
      <c r="AA60" s="240"/>
      <c r="AB60" s="240"/>
      <c r="AC60" s="240"/>
      <c r="AD60" s="240"/>
      <c r="AE60" s="240"/>
      <c r="AF60" s="240"/>
      <c r="AG60" s="240"/>
      <c r="AH60" s="240"/>
      <c r="AI60" s="238">
        <v>681209.12</v>
      </c>
      <c r="AJ60" s="239">
        <v>4</v>
      </c>
    </row>
    <row r="61" spans="1:36" s="235" customFormat="1" ht="21.75" customHeight="1" x14ac:dyDescent="0.25">
      <c r="A61" s="236" t="s">
        <v>292</v>
      </c>
      <c r="B61" s="237">
        <v>3</v>
      </c>
      <c r="C61" s="240"/>
      <c r="D61" s="240"/>
      <c r="E61" s="238">
        <v>724115.1</v>
      </c>
      <c r="F61" s="239">
        <v>6</v>
      </c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38">
        <v>724115.1</v>
      </c>
      <c r="AJ61" s="239">
        <v>6</v>
      </c>
    </row>
    <row r="62" spans="1:36" s="235" customFormat="1" ht="21.75" customHeight="1" x14ac:dyDescent="0.25">
      <c r="A62" s="236" t="s">
        <v>364</v>
      </c>
      <c r="B62" s="237">
        <v>5</v>
      </c>
      <c r="C62" s="238">
        <v>251692.6</v>
      </c>
      <c r="D62" s="239">
        <v>2</v>
      </c>
      <c r="E62" s="240"/>
      <c r="F62" s="240"/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  <c r="AA62" s="240"/>
      <c r="AB62" s="240"/>
      <c r="AC62" s="240"/>
      <c r="AD62" s="240"/>
      <c r="AE62" s="240"/>
      <c r="AF62" s="240"/>
      <c r="AG62" s="240"/>
      <c r="AH62" s="240"/>
      <c r="AI62" s="238">
        <v>251692.6</v>
      </c>
      <c r="AJ62" s="239">
        <v>2</v>
      </c>
    </row>
    <row r="63" spans="1:36" s="235" customFormat="1" ht="11.25" customHeight="1" x14ac:dyDescent="0.25">
      <c r="A63" s="236" t="s">
        <v>282</v>
      </c>
      <c r="B63" s="237">
        <v>6</v>
      </c>
      <c r="C63" s="238">
        <v>567125.84</v>
      </c>
      <c r="D63" s="239">
        <v>4</v>
      </c>
      <c r="E63" s="240"/>
      <c r="F63" s="240"/>
      <c r="G63" s="240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  <c r="AA63" s="240"/>
      <c r="AB63" s="240"/>
      <c r="AC63" s="240"/>
      <c r="AD63" s="240"/>
      <c r="AE63" s="240"/>
      <c r="AF63" s="240"/>
      <c r="AG63" s="240"/>
      <c r="AH63" s="240"/>
      <c r="AI63" s="238">
        <v>567125.84</v>
      </c>
      <c r="AJ63" s="239">
        <v>4</v>
      </c>
    </row>
    <row r="64" spans="1:36" s="235" customFormat="1" ht="53.25" customHeight="1" x14ac:dyDescent="0.25">
      <c r="A64" s="236" t="s">
        <v>305</v>
      </c>
      <c r="B64" s="237">
        <v>8</v>
      </c>
      <c r="C64" s="240"/>
      <c r="D64" s="240"/>
      <c r="E64" s="240"/>
      <c r="F64" s="240"/>
      <c r="G64" s="240"/>
      <c r="H64" s="240"/>
      <c r="I64" s="240"/>
      <c r="J64" s="240"/>
      <c r="K64" s="240"/>
      <c r="L64" s="240"/>
      <c r="M64" s="240"/>
      <c r="N64" s="240"/>
      <c r="O64" s="240"/>
      <c r="P64" s="240"/>
      <c r="Q64" s="240"/>
      <c r="R64" s="240"/>
      <c r="S64" s="238">
        <v>245830.61</v>
      </c>
      <c r="T64" s="239">
        <v>1</v>
      </c>
      <c r="U64" s="240"/>
      <c r="V64" s="240"/>
      <c r="W64" s="240"/>
      <c r="X64" s="240"/>
      <c r="Y64" s="240"/>
      <c r="Z64" s="240"/>
      <c r="AA64" s="240"/>
      <c r="AB64" s="240"/>
      <c r="AC64" s="240"/>
      <c r="AD64" s="240"/>
      <c r="AE64" s="240"/>
      <c r="AF64" s="240"/>
      <c r="AG64" s="240"/>
      <c r="AH64" s="240"/>
      <c r="AI64" s="238">
        <v>245830.61</v>
      </c>
      <c r="AJ64" s="239">
        <v>1</v>
      </c>
    </row>
    <row r="65" spans="1:36" s="235" customFormat="1" ht="21.75" customHeight="1" x14ac:dyDescent="0.25">
      <c r="A65" s="236" t="s">
        <v>303</v>
      </c>
      <c r="B65" s="237">
        <v>10</v>
      </c>
      <c r="C65" s="240"/>
      <c r="D65" s="240"/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40"/>
      <c r="P65" s="240"/>
      <c r="Q65" s="238">
        <v>4519579.2300000004</v>
      </c>
      <c r="R65" s="239">
        <v>9</v>
      </c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40"/>
      <c r="AD65" s="240"/>
      <c r="AE65" s="240"/>
      <c r="AF65" s="240"/>
      <c r="AG65" s="240"/>
      <c r="AH65" s="240"/>
      <c r="AI65" s="238">
        <v>4519579.2300000004</v>
      </c>
      <c r="AJ65" s="239">
        <v>9</v>
      </c>
    </row>
    <row r="66" spans="1:36" s="235" customFormat="1" ht="21.75" customHeight="1" x14ac:dyDescent="0.25">
      <c r="A66" s="236" t="s">
        <v>303</v>
      </c>
      <c r="B66" s="237">
        <v>11</v>
      </c>
      <c r="C66" s="240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38">
        <v>5951797.7599999998</v>
      </c>
      <c r="R66" s="239">
        <v>4</v>
      </c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38">
        <v>5951797.7599999998</v>
      </c>
      <c r="AJ66" s="239">
        <v>4</v>
      </c>
    </row>
    <row r="67" spans="1:36" s="235" customFormat="1" ht="21.75" customHeight="1" x14ac:dyDescent="0.25">
      <c r="A67" s="236" t="s">
        <v>286</v>
      </c>
      <c r="B67" s="237">
        <v>12</v>
      </c>
      <c r="C67" s="238">
        <v>4010987.5</v>
      </c>
      <c r="D67" s="239">
        <v>26</v>
      </c>
      <c r="E67" s="240"/>
      <c r="F67" s="240"/>
      <c r="G67" s="240"/>
      <c r="H67" s="240"/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38">
        <v>4010987.5</v>
      </c>
      <c r="AJ67" s="239">
        <v>26</v>
      </c>
    </row>
    <row r="68" spans="1:36" s="235" customFormat="1" ht="21.75" customHeight="1" x14ac:dyDescent="0.25">
      <c r="A68" s="236" t="s">
        <v>274</v>
      </c>
      <c r="B68" s="237">
        <v>18</v>
      </c>
      <c r="C68" s="240"/>
      <c r="D68" s="240"/>
      <c r="E68" s="238">
        <v>5411182.8600000003</v>
      </c>
      <c r="F68" s="239">
        <v>23</v>
      </c>
      <c r="G68" s="240"/>
      <c r="H68" s="240"/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38">
        <v>2117419.38</v>
      </c>
      <c r="V68" s="239">
        <v>9</v>
      </c>
      <c r="W68" s="240"/>
      <c r="X68" s="240"/>
      <c r="Y68" s="240"/>
      <c r="Z68" s="240"/>
      <c r="AA68" s="238">
        <v>10822365.720000001</v>
      </c>
      <c r="AB68" s="239">
        <v>46</v>
      </c>
      <c r="AC68" s="240"/>
      <c r="AD68" s="240"/>
      <c r="AE68" s="240"/>
      <c r="AF68" s="240"/>
      <c r="AG68" s="238">
        <v>2117419.38</v>
      </c>
      <c r="AH68" s="239">
        <v>9</v>
      </c>
      <c r="AI68" s="238">
        <v>20468387.34</v>
      </c>
      <c r="AJ68" s="239">
        <v>87</v>
      </c>
    </row>
    <row r="69" spans="1:36" s="235" customFormat="1" ht="21.75" customHeight="1" x14ac:dyDescent="0.25">
      <c r="A69" s="236" t="s">
        <v>274</v>
      </c>
      <c r="B69" s="237">
        <v>19</v>
      </c>
      <c r="C69" s="240"/>
      <c r="D69" s="240"/>
      <c r="E69" s="238">
        <v>3096411.75</v>
      </c>
      <c r="F69" s="239">
        <v>9</v>
      </c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38">
        <v>3096411.75</v>
      </c>
      <c r="V69" s="239">
        <v>9</v>
      </c>
      <c r="W69" s="240"/>
      <c r="X69" s="240"/>
      <c r="Y69" s="240"/>
      <c r="Z69" s="240"/>
      <c r="AA69" s="238">
        <v>7224960.75</v>
      </c>
      <c r="AB69" s="239">
        <v>21</v>
      </c>
      <c r="AC69" s="240"/>
      <c r="AD69" s="240"/>
      <c r="AE69" s="240"/>
      <c r="AF69" s="240"/>
      <c r="AG69" s="240"/>
      <c r="AH69" s="240"/>
      <c r="AI69" s="238">
        <v>13417784.25</v>
      </c>
      <c r="AJ69" s="239">
        <v>39</v>
      </c>
    </row>
    <row r="70" spans="1:36" s="235" customFormat="1" ht="21.75" customHeight="1" x14ac:dyDescent="0.25">
      <c r="A70" s="236" t="s">
        <v>288</v>
      </c>
      <c r="B70" s="237">
        <v>20</v>
      </c>
      <c r="C70" s="238">
        <v>725070.24</v>
      </c>
      <c r="D70" s="239">
        <v>6</v>
      </c>
      <c r="E70" s="240"/>
      <c r="F70" s="240"/>
      <c r="G70" s="240"/>
      <c r="H70" s="240"/>
      <c r="I70" s="240"/>
      <c r="J70" s="240"/>
      <c r="K70" s="238">
        <v>4471266.4800000004</v>
      </c>
      <c r="L70" s="239">
        <v>37</v>
      </c>
      <c r="M70" s="238">
        <v>4108731.36</v>
      </c>
      <c r="N70" s="239">
        <v>34</v>
      </c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38">
        <v>362535.12</v>
      </c>
      <c r="Z70" s="239">
        <v>3</v>
      </c>
      <c r="AA70" s="240"/>
      <c r="AB70" s="240"/>
      <c r="AC70" s="240"/>
      <c r="AD70" s="240"/>
      <c r="AE70" s="240"/>
      <c r="AF70" s="240"/>
      <c r="AG70" s="240"/>
      <c r="AH70" s="240"/>
      <c r="AI70" s="238">
        <v>9667603.1999999993</v>
      </c>
      <c r="AJ70" s="239">
        <v>80</v>
      </c>
    </row>
    <row r="71" spans="1:36" s="235" customFormat="1" ht="21.75" customHeight="1" x14ac:dyDescent="0.25">
      <c r="A71" s="236" t="s">
        <v>288</v>
      </c>
      <c r="B71" s="237">
        <v>22</v>
      </c>
      <c r="C71" s="238">
        <v>1017707.68</v>
      </c>
      <c r="D71" s="239">
        <v>8</v>
      </c>
      <c r="E71" s="240"/>
      <c r="F71" s="240"/>
      <c r="G71" s="240"/>
      <c r="H71" s="240"/>
      <c r="I71" s="240"/>
      <c r="J71" s="240"/>
      <c r="K71" s="238">
        <v>508853.84</v>
      </c>
      <c r="L71" s="239">
        <v>4</v>
      </c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38">
        <v>2162628.8199999998</v>
      </c>
      <c r="AD71" s="239">
        <v>17</v>
      </c>
      <c r="AE71" s="240"/>
      <c r="AF71" s="240"/>
      <c r="AG71" s="240"/>
      <c r="AH71" s="240"/>
      <c r="AI71" s="238">
        <v>3689190.34</v>
      </c>
      <c r="AJ71" s="239">
        <v>29</v>
      </c>
    </row>
    <row r="72" spans="1:36" s="235" customFormat="1" ht="21.75" customHeight="1" x14ac:dyDescent="0.25">
      <c r="A72" s="236" t="s">
        <v>284</v>
      </c>
      <c r="B72" s="237">
        <v>23</v>
      </c>
      <c r="C72" s="238">
        <v>108025</v>
      </c>
      <c r="D72" s="239">
        <v>1</v>
      </c>
      <c r="E72" s="240"/>
      <c r="F72" s="240"/>
      <c r="G72" s="240"/>
      <c r="H72" s="240"/>
      <c r="I72" s="240"/>
      <c r="J72" s="240"/>
      <c r="K72" s="240"/>
      <c r="L72" s="240"/>
      <c r="M72" s="240"/>
      <c r="N72" s="240"/>
      <c r="O72" s="238">
        <v>1620375</v>
      </c>
      <c r="P72" s="239">
        <v>15</v>
      </c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38">
        <v>1728400</v>
      </c>
      <c r="AJ72" s="239">
        <v>16</v>
      </c>
    </row>
    <row r="73" spans="1:36" s="235" customFormat="1" ht="21.75" customHeight="1" x14ac:dyDescent="0.25">
      <c r="A73" s="236" t="s">
        <v>285</v>
      </c>
      <c r="B73" s="237">
        <v>25</v>
      </c>
      <c r="C73" s="238">
        <v>1824290.91</v>
      </c>
      <c r="D73" s="239">
        <v>27</v>
      </c>
      <c r="E73" s="240"/>
      <c r="F73" s="240"/>
      <c r="G73" s="240"/>
      <c r="H73" s="240"/>
      <c r="I73" s="238">
        <v>25134674.760000002</v>
      </c>
      <c r="J73" s="239">
        <v>372</v>
      </c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38">
        <v>26958965.670000002</v>
      </c>
      <c r="AJ73" s="239">
        <v>399</v>
      </c>
    </row>
    <row r="74" spans="1:36" s="235" customFormat="1" ht="11.25" customHeight="1" x14ac:dyDescent="0.25">
      <c r="A74" s="236" t="s">
        <v>285</v>
      </c>
      <c r="B74" s="237">
        <v>26</v>
      </c>
      <c r="C74" s="240"/>
      <c r="D74" s="240"/>
      <c r="E74" s="240"/>
      <c r="F74" s="240"/>
      <c r="G74" s="240"/>
      <c r="H74" s="240"/>
      <c r="I74" s="238">
        <v>581755.43999999994</v>
      </c>
      <c r="J74" s="239">
        <v>7</v>
      </c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38">
        <v>581755.43999999994</v>
      </c>
      <c r="AJ74" s="239">
        <v>7</v>
      </c>
    </row>
    <row r="75" spans="1:36" s="235" customFormat="1" ht="21.75" customHeight="1" x14ac:dyDescent="0.25">
      <c r="A75" s="236" t="s">
        <v>287</v>
      </c>
      <c r="B75" s="237">
        <v>30</v>
      </c>
      <c r="C75" s="238">
        <v>2243442.42</v>
      </c>
      <c r="D75" s="239">
        <v>18</v>
      </c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38">
        <v>2243442.42</v>
      </c>
      <c r="AJ75" s="239">
        <v>18</v>
      </c>
    </row>
    <row r="76" spans="1:36" s="235" customFormat="1" ht="21.75" customHeight="1" x14ac:dyDescent="0.25">
      <c r="A76" s="236" t="s">
        <v>275</v>
      </c>
      <c r="B76" s="237">
        <v>31</v>
      </c>
      <c r="C76" s="238">
        <v>3090783.77</v>
      </c>
      <c r="D76" s="239">
        <v>19</v>
      </c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38">
        <v>5856221.8799999999</v>
      </c>
      <c r="X76" s="239">
        <v>36</v>
      </c>
      <c r="Y76" s="240"/>
      <c r="Z76" s="240"/>
      <c r="AA76" s="240"/>
      <c r="AB76" s="240"/>
      <c r="AC76" s="240"/>
      <c r="AD76" s="240"/>
      <c r="AE76" s="238">
        <v>12525807.91</v>
      </c>
      <c r="AF76" s="239">
        <v>77</v>
      </c>
      <c r="AG76" s="238">
        <v>5205530.5599999996</v>
      </c>
      <c r="AH76" s="239">
        <v>32</v>
      </c>
      <c r="AI76" s="238">
        <v>26678344.120000001</v>
      </c>
      <c r="AJ76" s="239">
        <v>164</v>
      </c>
    </row>
    <row r="77" spans="1:36" s="235" customFormat="1" ht="21.75" customHeight="1" x14ac:dyDescent="0.25">
      <c r="A77" s="236" t="s">
        <v>275</v>
      </c>
      <c r="B77" s="237">
        <v>32</v>
      </c>
      <c r="C77" s="238">
        <v>3355131</v>
      </c>
      <c r="D77" s="239">
        <v>15</v>
      </c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38">
        <v>3131455.6</v>
      </c>
      <c r="X77" s="239">
        <v>14</v>
      </c>
      <c r="Y77" s="240"/>
      <c r="Z77" s="240"/>
      <c r="AA77" s="240"/>
      <c r="AB77" s="240"/>
      <c r="AC77" s="240"/>
      <c r="AD77" s="240"/>
      <c r="AE77" s="238">
        <v>4473508</v>
      </c>
      <c r="AF77" s="239">
        <v>20</v>
      </c>
      <c r="AG77" s="238">
        <v>2907780.2</v>
      </c>
      <c r="AH77" s="239">
        <v>13</v>
      </c>
      <c r="AI77" s="238">
        <v>13867874.800000001</v>
      </c>
      <c r="AJ77" s="239">
        <v>62</v>
      </c>
    </row>
    <row r="78" spans="1:36" s="235" customFormat="1" ht="21.75" customHeight="1" x14ac:dyDescent="0.25">
      <c r="A78" s="236" t="s">
        <v>275</v>
      </c>
      <c r="B78" s="237">
        <v>33</v>
      </c>
      <c r="C78" s="238">
        <v>1423389.8</v>
      </c>
      <c r="D78" s="239">
        <v>5</v>
      </c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240"/>
      <c r="R78" s="240"/>
      <c r="S78" s="240"/>
      <c r="T78" s="240"/>
      <c r="U78" s="240"/>
      <c r="V78" s="240"/>
      <c r="W78" s="238">
        <v>854033.88</v>
      </c>
      <c r="X78" s="239">
        <v>3</v>
      </c>
      <c r="Y78" s="240"/>
      <c r="Z78" s="240"/>
      <c r="AA78" s="240"/>
      <c r="AB78" s="240"/>
      <c r="AC78" s="240"/>
      <c r="AD78" s="240"/>
      <c r="AE78" s="238">
        <v>1708067.76</v>
      </c>
      <c r="AF78" s="239">
        <v>6</v>
      </c>
      <c r="AG78" s="240"/>
      <c r="AH78" s="240"/>
      <c r="AI78" s="238">
        <v>3985491.44</v>
      </c>
      <c r="AJ78" s="239">
        <v>14</v>
      </c>
    </row>
    <row r="79" spans="1:36" s="235" customFormat="1" ht="21.75" customHeight="1" x14ac:dyDescent="0.25">
      <c r="A79" s="236" t="s">
        <v>275</v>
      </c>
      <c r="B79" s="237">
        <v>34</v>
      </c>
      <c r="C79" s="238">
        <v>5952580.4900000002</v>
      </c>
      <c r="D79" s="239">
        <v>41</v>
      </c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40"/>
      <c r="R79" s="240"/>
      <c r="S79" s="240"/>
      <c r="T79" s="240"/>
      <c r="U79" s="240"/>
      <c r="V79" s="240"/>
      <c r="W79" s="238">
        <v>3629622.25</v>
      </c>
      <c r="X79" s="239">
        <v>25</v>
      </c>
      <c r="Y79" s="240"/>
      <c r="Z79" s="240"/>
      <c r="AA79" s="240"/>
      <c r="AB79" s="240"/>
      <c r="AC79" s="240"/>
      <c r="AD79" s="240"/>
      <c r="AE79" s="238">
        <v>3629622.25</v>
      </c>
      <c r="AF79" s="239">
        <v>25</v>
      </c>
      <c r="AG79" s="238">
        <v>3484437.36</v>
      </c>
      <c r="AH79" s="239">
        <v>24</v>
      </c>
      <c r="AI79" s="238">
        <v>16696262.35</v>
      </c>
      <c r="AJ79" s="239">
        <v>115</v>
      </c>
    </row>
    <row r="80" spans="1:36" s="235" customFormat="1" ht="21.75" customHeight="1" x14ac:dyDescent="0.25">
      <c r="A80" s="236" t="s">
        <v>275</v>
      </c>
      <c r="B80" s="237">
        <v>35</v>
      </c>
      <c r="C80" s="238">
        <v>4192211.1</v>
      </c>
      <c r="D80" s="239">
        <v>21</v>
      </c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0"/>
      <c r="S80" s="240"/>
      <c r="T80" s="240"/>
      <c r="U80" s="240"/>
      <c r="V80" s="240"/>
      <c r="W80" s="238">
        <v>1796661.9</v>
      </c>
      <c r="X80" s="239">
        <v>9</v>
      </c>
      <c r="Y80" s="240"/>
      <c r="Z80" s="240"/>
      <c r="AA80" s="240"/>
      <c r="AB80" s="240"/>
      <c r="AC80" s="240"/>
      <c r="AD80" s="240"/>
      <c r="AE80" s="238">
        <v>998145.5</v>
      </c>
      <c r="AF80" s="239">
        <v>5</v>
      </c>
      <c r="AG80" s="238">
        <v>1397403.7</v>
      </c>
      <c r="AH80" s="239">
        <v>7</v>
      </c>
      <c r="AI80" s="238">
        <v>8384422.2000000002</v>
      </c>
      <c r="AJ80" s="239">
        <v>42</v>
      </c>
    </row>
    <row r="81" spans="1:36" s="235" customFormat="1" ht="21.75" customHeight="1" x14ac:dyDescent="0.25">
      <c r="A81" s="236" t="s">
        <v>275</v>
      </c>
      <c r="B81" s="237">
        <v>36</v>
      </c>
      <c r="C81" s="238">
        <v>1524439.8</v>
      </c>
      <c r="D81" s="239">
        <v>6</v>
      </c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40"/>
      <c r="T81" s="240"/>
      <c r="U81" s="240"/>
      <c r="V81" s="240"/>
      <c r="W81" s="238">
        <v>1016293.2</v>
      </c>
      <c r="X81" s="239">
        <v>4</v>
      </c>
      <c r="Y81" s="240"/>
      <c r="Z81" s="240"/>
      <c r="AA81" s="240"/>
      <c r="AB81" s="240"/>
      <c r="AC81" s="240"/>
      <c r="AD81" s="240"/>
      <c r="AE81" s="240"/>
      <c r="AF81" s="240"/>
      <c r="AG81" s="238">
        <v>254073.3</v>
      </c>
      <c r="AH81" s="239">
        <v>1</v>
      </c>
      <c r="AI81" s="238">
        <v>2794806.3</v>
      </c>
      <c r="AJ81" s="239">
        <v>11</v>
      </c>
    </row>
    <row r="82" spans="1:36" s="235" customFormat="1" ht="21.75" customHeight="1" x14ac:dyDescent="0.25">
      <c r="A82" s="236" t="s">
        <v>275</v>
      </c>
      <c r="B82" s="237">
        <v>37</v>
      </c>
      <c r="C82" s="238">
        <v>8817963.6600000001</v>
      </c>
      <c r="D82" s="239">
        <v>66</v>
      </c>
      <c r="E82" s="240"/>
      <c r="F82" s="240"/>
      <c r="G82" s="240"/>
      <c r="H82" s="240"/>
      <c r="I82" s="240"/>
      <c r="J82" s="240"/>
      <c r="K82" s="240"/>
      <c r="L82" s="240"/>
      <c r="M82" s="240"/>
      <c r="N82" s="240"/>
      <c r="O82" s="240"/>
      <c r="P82" s="240"/>
      <c r="Q82" s="240"/>
      <c r="R82" s="240"/>
      <c r="S82" s="240"/>
      <c r="T82" s="240"/>
      <c r="U82" s="240"/>
      <c r="V82" s="240"/>
      <c r="W82" s="240"/>
      <c r="X82" s="240"/>
      <c r="Y82" s="240"/>
      <c r="Z82" s="240"/>
      <c r="AA82" s="240"/>
      <c r="AB82" s="240"/>
      <c r="AC82" s="240"/>
      <c r="AD82" s="240"/>
      <c r="AE82" s="240"/>
      <c r="AF82" s="240"/>
      <c r="AG82" s="240"/>
      <c r="AH82" s="240"/>
      <c r="AI82" s="238">
        <v>8817963.6600000001</v>
      </c>
      <c r="AJ82" s="239">
        <v>66</v>
      </c>
    </row>
    <row r="83" spans="1:36" s="235" customFormat="1" ht="21.75" customHeight="1" x14ac:dyDescent="0.25">
      <c r="A83" s="236" t="s">
        <v>275</v>
      </c>
      <c r="B83" s="237">
        <v>39</v>
      </c>
      <c r="C83" s="238">
        <v>8868268.4000000004</v>
      </c>
      <c r="D83" s="239">
        <v>40</v>
      </c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40"/>
      <c r="P83" s="240"/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0"/>
      <c r="AB83" s="240"/>
      <c r="AC83" s="240"/>
      <c r="AD83" s="240"/>
      <c r="AE83" s="240"/>
      <c r="AF83" s="240"/>
      <c r="AG83" s="240"/>
      <c r="AH83" s="240"/>
      <c r="AI83" s="238">
        <v>8868268.4000000004</v>
      </c>
      <c r="AJ83" s="239">
        <v>40</v>
      </c>
    </row>
    <row r="84" spans="1:36" s="235" customFormat="1" ht="21.75" customHeight="1" x14ac:dyDescent="0.25">
      <c r="A84" s="236" t="s">
        <v>275</v>
      </c>
      <c r="B84" s="237">
        <v>40</v>
      </c>
      <c r="C84" s="238">
        <v>5991594.4800000004</v>
      </c>
      <c r="D84" s="239">
        <v>18</v>
      </c>
      <c r="E84" s="240"/>
      <c r="F84" s="240"/>
      <c r="G84" s="240"/>
      <c r="H84" s="240"/>
      <c r="I84" s="240"/>
      <c r="J84" s="240"/>
      <c r="K84" s="240"/>
      <c r="L84" s="240"/>
      <c r="M84" s="240"/>
      <c r="N84" s="240"/>
      <c r="O84" s="240"/>
      <c r="P84" s="240"/>
      <c r="Q84" s="240"/>
      <c r="R84" s="240"/>
      <c r="S84" s="240"/>
      <c r="T84" s="240"/>
      <c r="U84" s="240"/>
      <c r="V84" s="240"/>
      <c r="W84" s="240"/>
      <c r="X84" s="240"/>
      <c r="Y84" s="240"/>
      <c r="Z84" s="240"/>
      <c r="AA84" s="240"/>
      <c r="AB84" s="240"/>
      <c r="AC84" s="240"/>
      <c r="AD84" s="240"/>
      <c r="AE84" s="240"/>
      <c r="AF84" s="240"/>
      <c r="AG84" s="240"/>
      <c r="AH84" s="240"/>
      <c r="AI84" s="238">
        <v>5991594.4800000004</v>
      </c>
      <c r="AJ84" s="239">
        <v>18</v>
      </c>
    </row>
    <row r="85" spans="1:36" s="235" customFormat="1" ht="21.75" customHeight="1" x14ac:dyDescent="0.25">
      <c r="A85" s="236" t="s">
        <v>294</v>
      </c>
      <c r="B85" s="237">
        <v>42</v>
      </c>
      <c r="C85" s="240"/>
      <c r="D85" s="240"/>
      <c r="E85" s="238">
        <v>237627.24</v>
      </c>
      <c r="F85" s="239">
        <v>1</v>
      </c>
      <c r="G85" s="240"/>
      <c r="H85" s="240"/>
      <c r="I85" s="240"/>
      <c r="J85" s="240"/>
      <c r="K85" s="240"/>
      <c r="L85" s="240"/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38">
        <v>237627.24</v>
      </c>
      <c r="AJ85" s="239">
        <v>1</v>
      </c>
    </row>
    <row r="86" spans="1:36" s="235" customFormat="1" ht="21.75" customHeight="1" x14ac:dyDescent="0.25">
      <c r="A86" s="236" t="s">
        <v>289</v>
      </c>
      <c r="B86" s="237">
        <v>43</v>
      </c>
      <c r="C86" s="238">
        <v>2882578.38</v>
      </c>
      <c r="D86" s="239">
        <v>22</v>
      </c>
      <c r="E86" s="240"/>
      <c r="F86" s="240"/>
      <c r="G86" s="240"/>
      <c r="H86" s="240"/>
      <c r="I86" s="240"/>
      <c r="J86" s="240"/>
      <c r="K86" s="240"/>
      <c r="L86" s="240"/>
      <c r="M86" s="240"/>
      <c r="N86" s="240"/>
      <c r="O86" s="240"/>
      <c r="P86" s="240"/>
      <c r="Q86" s="238">
        <v>12316471.26</v>
      </c>
      <c r="R86" s="239">
        <v>94</v>
      </c>
      <c r="S86" s="240"/>
      <c r="T86" s="240"/>
      <c r="U86" s="240"/>
      <c r="V86" s="240"/>
      <c r="W86" s="240"/>
      <c r="X86" s="240"/>
      <c r="Y86" s="240"/>
      <c r="Z86" s="240"/>
      <c r="AA86" s="240"/>
      <c r="AB86" s="240"/>
      <c r="AC86" s="240"/>
      <c r="AD86" s="240"/>
      <c r="AE86" s="240"/>
      <c r="AF86" s="240"/>
      <c r="AG86" s="238">
        <v>524105.16</v>
      </c>
      <c r="AH86" s="239">
        <v>4</v>
      </c>
      <c r="AI86" s="238">
        <v>15723154.800000001</v>
      </c>
      <c r="AJ86" s="239">
        <v>120</v>
      </c>
    </row>
    <row r="87" spans="1:36" s="235" customFormat="1" ht="21.75" customHeight="1" x14ac:dyDescent="0.25">
      <c r="A87" s="236" t="s">
        <v>289</v>
      </c>
      <c r="B87" s="237">
        <v>44</v>
      </c>
      <c r="C87" s="240"/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0"/>
      <c r="Q87" s="238">
        <v>11514414.039999999</v>
      </c>
      <c r="R87" s="239">
        <v>59</v>
      </c>
      <c r="S87" s="240"/>
      <c r="T87" s="240"/>
      <c r="U87" s="240"/>
      <c r="V87" s="240"/>
      <c r="W87" s="240"/>
      <c r="X87" s="240"/>
      <c r="Y87" s="240"/>
      <c r="Z87" s="240"/>
      <c r="AA87" s="240"/>
      <c r="AB87" s="240"/>
      <c r="AC87" s="240"/>
      <c r="AD87" s="240"/>
      <c r="AE87" s="240"/>
      <c r="AF87" s="240"/>
      <c r="AG87" s="240"/>
      <c r="AH87" s="240"/>
      <c r="AI87" s="238">
        <v>11514414.039999999</v>
      </c>
      <c r="AJ87" s="239">
        <v>59</v>
      </c>
    </row>
    <row r="88" spans="1:36" s="235" customFormat="1" ht="21.75" customHeight="1" x14ac:dyDescent="0.25">
      <c r="A88" s="236" t="s">
        <v>289</v>
      </c>
      <c r="B88" s="237">
        <v>46</v>
      </c>
      <c r="C88" s="238">
        <v>3607253.26</v>
      </c>
      <c r="D88" s="239">
        <v>26</v>
      </c>
      <c r="E88" s="240"/>
      <c r="F88" s="240"/>
      <c r="G88" s="240"/>
      <c r="H88" s="240"/>
      <c r="I88" s="240"/>
      <c r="J88" s="240"/>
      <c r="K88" s="240"/>
      <c r="L88" s="240"/>
      <c r="M88" s="240"/>
      <c r="N88" s="240"/>
      <c r="O88" s="240"/>
      <c r="P88" s="240"/>
      <c r="Q88" s="238">
        <v>12070424.369999999</v>
      </c>
      <c r="R88" s="239">
        <v>87</v>
      </c>
      <c r="S88" s="240"/>
      <c r="T88" s="240"/>
      <c r="U88" s="240"/>
      <c r="V88" s="240"/>
      <c r="W88" s="240"/>
      <c r="X88" s="240"/>
      <c r="Y88" s="238">
        <v>1803626.63</v>
      </c>
      <c r="Z88" s="239">
        <v>13</v>
      </c>
      <c r="AA88" s="240"/>
      <c r="AB88" s="240"/>
      <c r="AC88" s="240"/>
      <c r="AD88" s="240"/>
      <c r="AE88" s="240"/>
      <c r="AF88" s="240"/>
      <c r="AG88" s="238">
        <v>138740.51</v>
      </c>
      <c r="AH88" s="239">
        <v>1</v>
      </c>
      <c r="AI88" s="238">
        <v>17620044.77</v>
      </c>
      <c r="AJ88" s="239">
        <v>127</v>
      </c>
    </row>
    <row r="89" spans="1:36" s="235" customFormat="1" ht="21.75" customHeight="1" x14ac:dyDescent="0.25">
      <c r="A89" s="236" t="s">
        <v>289</v>
      </c>
      <c r="B89" s="237">
        <v>47</v>
      </c>
      <c r="C89" s="240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  <c r="O89" s="240"/>
      <c r="P89" s="240"/>
      <c r="Q89" s="238">
        <v>325681.13</v>
      </c>
      <c r="R89" s="239">
        <v>1</v>
      </c>
      <c r="S89" s="240"/>
      <c r="T89" s="240"/>
      <c r="U89" s="240"/>
      <c r="V89" s="240"/>
      <c r="W89" s="240"/>
      <c r="X89" s="240"/>
      <c r="Y89" s="240"/>
      <c r="Z89" s="240"/>
      <c r="AA89" s="240"/>
      <c r="AB89" s="240"/>
      <c r="AC89" s="240"/>
      <c r="AD89" s="240"/>
      <c r="AE89" s="240"/>
      <c r="AF89" s="240"/>
      <c r="AG89" s="240"/>
      <c r="AH89" s="240"/>
      <c r="AI89" s="238">
        <v>325681.13</v>
      </c>
      <c r="AJ89" s="239">
        <v>1</v>
      </c>
    </row>
    <row r="90" spans="1:36" s="235" customFormat="1" ht="21.75" customHeight="1" x14ac:dyDescent="0.25">
      <c r="A90" s="236" t="s">
        <v>281</v>
      </c>
      <c r="B90" s="237">
        <v>48</v>
      </c>
      <c r="C90" s="238">
        <v>2067120.86</v>
      </c>
      <c r="D90" s="239">
        <v>23</v>
      </c>
      <c r="E90" s="238">
        <v>6021612.9400000004</v>
      </c>
      <c r="F90" s="239">
        <v>67</v>
      </c>
      <c r="G90" s="240"/>
      <c r="H90" s="240"/>
      <c r="I90" s="240"/>
      <c r="J90" s="240"/>
      <c r="K90" s="240"/>
      <c r="L90" s="240"/>
      <c r="M90" s="240"/>
      <c r="N90" s="240"/>
      <c r="O90" s="240"/>
      <c r="P90" s="240"/>
      <c r="Q90" s="240"/>
      <c r="R90" s="240"/>
      <c r="S90" s="238">
        <v>539248.92000000004</v>
      </c>
      <c r="T90" s="239">
        <v>6</v>
      </c>
      <c r="U90" s="240"/>
      <c r="V90" s="240"/>
      <c r="W90" s="240"/>
      <c r="X90" s="240"/>
      <c r="Y90" s="240"/>
      <c r="Z90" s="240"/>
      <c r="AA90" s="240"/>
      <c r="AB90" s="240"/>
      <c r="AC90" s="240"/>
      <c r="AD90" s="240"/>
      <c r="AE90" s="240"/>
      <c r="AF90" s="240"/>
      <c r="AG90" s="240"/>
      <c r="AH90" s="240"/>
      <c r="AI90" s="238">
        <v>8627982.7200000007</v>
      </c>
      <c r="AJ90" s="239">
        <v>96</v>
      </c>
    </row>
    <row r="91" spans="1:36" s="235" customFormat="1" ht="11.25" customHeight="1" x14ac:dyDescent="0.25">
      <c r="A91" s="236" t="s">
        <v>281</v>
      </c>
      <c r="B91" s="237">
        <v>49</v>
      </c>
      <c r="C91" s="238">
        <v>263766.46000000002</v>
      </c>
      <c r="D91" s="239">
        <v>2</v>
      </c>
      <c r="E91" s="238">
        <v>527532.92000000004</v>
      </c>
      <c r="F91" s="239">
        <v>4</v>
      </c>
      <c r="G91" s="240"/>
      <c r="H91" s="240"/>
      <c r="I91" s="240"/>
      <c r="J91" s="240"/>
      <c r="K91" s="240"/>
      <c r="L91" s="240"/>
      <c r="M91" s="240"/>
      <c r="N91" s="240"/>
      <c r="O91" s="240"/>
      <c r="P91" s="240"/>
      <c r="Q91" s="240"/>
      <c r="R91" s="240"/>
      <c r="S91" s="240"/>
      <c r="T91" s="240"/>
      <c r="U91" s="240"/>
      <c r="V91" s="240"/>
      <c r="W91" s="240"/>
      <c r="X91" s="240"/>
      <c r="Y91" s="240"/>
      <c r="Z91" s="240"/>
      <c r="AA91" s="240"/>
      <c r="AB91" s="240"/>
      <c r="AC91" s="240"/>
      <c r="AD91" s="240"/>
      <c r="AE91" s="240"/>
      <c r="AF91" s="240"/>
      <c r="AG91" s="240"/>
      <c r="AH91" s="240"/>
      <c r="AI91" s="238">
        <v>791299.38</v>
      </c>
      <c r="AJ91" s="239">
        <v>6</v>
      </c>
    </row>
    <row r="92" spans="1:36" s="235" customFormat="1" ht="21.75" customHeight="1" x14ac:dyDescent="0.25">
      <c r="A92" s="236" t="s">
        <v>297</v>
      </c>
      <c r="B92" s="237">
        <v>50</v>
      </c>
      <c r="C92" s="240"/>
      <c r="D92" s="240"/>
      <c r="E92" s="240"/>
      <c r="F92" s="240"/>
      <c r="G92" s="238">
        <v>233490.5</v>
      </c>
      <c r="H92" s="239">
        <v>2</v>
      </c>
      <c r="I92" s="240"/>
      <c r="J92" s="240"/>
      <c r="K92" s="240"/>
      <c r="L92" s="240"/>
      <c r="M92" s="240"/>
      <c r="N92" s="240"/>
      <c r="O92" s="238">
        <v>583726.25</v>
      </c>
      <c r="P92" s="239">
        <v>5</v>
      </c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0"/>
      <c r="AH92" s="240"/>
      <c r="AI92" s="238">
        <v>817216.75</v>
      </c>
      <c r="AJ92" s="239">
        <v>7</v>
      </c>
    </row>
    <row r="93" spans="1:36" s="235" customFormat="1" ht="11.25" customHeight="1" x14ac:dyDescent="0.25">
      <c r="A93" s="236" t="s">
        <v>293</v>
      </c>
      <c r="B93" s="237">
        <v>51</v>
      </c>
      <c r="C93" s="240"/>
      <c r="D93" s="240"/>
      <c r="E93" s="238">
        <v>705846</v>
      </c>
      <c r="F93" s="239">
        <v>4</v>
      </c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40"/>
      <c r="AH93" s="240"/>
      <c r="AI93" s="238">
        <v>705846</v>
      </c>
      <c r="AJ93" s="239">
        <v>4</v>
      </c>
    </row>
    <row r="94" spans="1:36" s="243" customFormat="1" ht="21.75" customHeight="1" x14ac:dyDescent="0.25">
      <c r="A94" s="347" t="s">
        <v>4</v>
      </c>
      <c r="B94" s="347"/>
      <c r="C94" s="241">
        <v>63767395.170000002</v>
      </c>
      <c r="D94" s="242">
        <v>402</v>
      </c>
      <c r="E94" s="241">
        <v>18608587.530000001</v>
      </c>
      <c r="F94" s="242">
        <v>126</v>
      </c>
      <c r="G94" s="241">
        <v>233490.5</v>
      </c>
      <c r="H94" s="242">
        <v>2</v>
      </c>
      <c r="I94" s="241">
        <v>25716430.199999999</v>
      </c>
      <c r="J94" s="242">
        <v>379</v>
      </c>
      <c r="K94" s="241">
        <v>4980120.32</v>
      </c>
      <c r="L94" s="242">
        <v>41</v>
      </c>
      <c r="M94" s="241">
        <v>4108731.36</v>
      </c>
      <c r="N94" s="242">
        <v>34</v>
      </c>
      <c r="O94" s="241">
        <v>2204101.25</v>
      </c>
      <c r="P94" s="242">
        <v>20</v>
      </c>
      <c r="Q94" s="241">
        <v>46698367.789999999</v>
      </c>
      <c r="R94" s="242">
        <v>254</v>
      </c>
      <c r="S94" s="241">
        <v>785079.53</v>
      </c>
      <c r="T94" s="242">
        <v>7</v>
      </c>
      <c r="U94" s="241">
        <v>5213831.13</v>
      </c>
      <c r="V94" s="242">
        <v>18</v>
      </c>
      <c r="W94" s="241">
        <v>16925655.670000002</v>
      </c>
      <c r="X94" s="242">
        <v>95</v>
      </c>
      <c r="Y94" s="241">
        <v>2166161.75</v>
      </c>
      <c r="Z94" s="242">
        <v>16</v>
      </c>
      <c r="AA94" s="241">
        <v>18047326.469999999</v>
      </c>
      <c r="AB94" s="242">
        <v>67</v>
      </c>
      <c r="AC94" s="241">
        <v>2162628.8199999998</v>
      </c>
      <c r="AD94" s="242">
        <v>17</v>
      </c>
      <c r="AE94" s="241">
        <v>23335151.420000002</v>
      </c>
      <c r="AF94" s="242">
        <v>133</v>
      </c>
      <c r="AG94" s="241">
        <v>16029490.17</v>
      </c>
      <c r="AH94" s="242">
        <v>91</v>
      </c>
      <c r="AI94" s="241">
        <v>250982549.08000001</v>
      </c>
      <c r="AJ94" s="241">
        <v>1702</v>
      </c>
    </row>
    <row r="95" spans="1:36" ht="15.75" customHeight="1" x14ac:dyDescent="0.2"/>
    <row r="96" spans="1:36" ht="15.75" customHeight="1" x14ac:dyDescent="0.2">
      <c r="B96" s="340" t="s">
        <v>374</v>
      </c>
      <c r="C96" s="340"/>
      <c r="D96" s="340"/>
      <c r="E96" s="340"/>
      <c r="F96" s="340"/>
      <c r="G96" s="340"/>
      <c r="H96" s="340"/>
      <c r="I96" s="340"/>
      <c r="J96" s="340"/>
      <c r="K96" s="340"/>
      <c r="L96" s="340"/>
      <c r="M96" s="340"/>
      <c r="N96" s="340"/>
      <c r="O96" s="340"/>
      <c r="P96" s="340"/>
      <c r="Q96" s="340"/>
      <c r="R96" s="340"/>
      <c r="S96" s="340"/>
      <c r="T96" s="340"/>
      <c r="U96" s="340"/>
      <c r="V96" s="340"/>
      <c r="W96" s="340"/>
      <c r="X96" s="340"/>
      <c r="Y96" s="340"/>
      <c r="Z96" s="340"/>
      <c r="AA96" s="340"/>
      <c r="AB96" s="340"/>
      <c r="AC96" s="340"/>
      <c r="AD96" s="340"/>
      <c r="AE96" s="340"/>
      <c r="AF96" s="340"/>
      <c r="AG96" s="340"/>
      <c r="AH96" s="340"/>
      <c r="AI96" s="340"/>
      <c r="AJ96" s="340"/>
    </row>
    <row r="97" spans="1:36" ht="15.75" customHeight="1" x14ac:dyDescent="0.2">
      <c r="A97" s="341" t="s">
        <v>366</v>
      </c>
      <c r="B97" s="341"/>
      <c r="C97" s="341"/>
      <c r="D97" s="341"/>
      <c r="E97" s="341"/>
      <c r="F97" s="341"/>
      <c r="G97" s="341"/>
      <c r="H97" s="341"/>
      <c r="I97" s="341"/>
      <c r="J97" s="341"/>
      <c r="K97" s="341"/>
      <c r="L97" s="341"/>
      <c r="M97" s="341"/>
      <c r="N97" s="341"/>
      <c r="O97" s="341"/>
      <c r="P97" s="341"/>
      <c r="Q97" s="341"/>
      <c r="R97" s="341"/>
      <c r="S97" s="341"/>
      <c r="T97" s="341"/>
      <c r="U97" s="341"/>
      <c r="V97" s="341"/>
      <c r="W97" s="341"/>
      <c r="X97" s="341"/>
      <c r="Y97" s="341"/>
      <c r="Z97" s="341"/>
      <c r="AA97" s="341"/>
      <c r="AB97" s="341"/>
      <c r="AC97" s="341"/>
      <c r="AD97" s="341"/>
      <c r="AE97" s="341"/>
      <c r="AF97" s="341"/>
      <c r="AG97" s="341"/>
      <c r="AH97" s="341"/>
      <c r="AI97" s="341"/>
    </row>
    <row r="98" spans="1:36" ht="12.75" customHeight="1" x14ac:dyDescent="0.2"/>
    <row r="99" spans="1:36" ht="42.75" customHeight="1" x14ac:dyDescent="0.2">
      <c r="A99" s="342" t="s">
        <v>344</v>
      </c>
      <c r="B99" s="342" t="s">
        <v>345</v>
      </c>
      <c r="C99" s="345" t="s">
        <v>346</v>
      </c>
      <c r="D99" s="345"/>
      <c r="E99" s="345" t="s">
        <v>347</v>
      </c>
      <c r="F99" s="345"/>
      <c r="G99" s="345" t="s">
        <v>348</v>
      </c>
      <c r="H99" s="345"/>
      <c r="I99" s="345" t="s">
        <v>349</v>
      </c>
      <c r="J99" s="345"/>
      <c r="K99" s="345" t="s">
        <v>350</v>
      </c>
      <c r="L99" s="345"/>
      <c r="M99" s="345" t="s">
        <v>351</v>
      </c>
      <c r="N99" s="345"/>
      <c r="O99" s="345" t="s">
        <v>352</v>
      </c>
      <c r="P99" s="345"/>
      <c r="Q99" s="345" t="s">
        <v>353</v>
      </c>
      <c r="R99" s="345"/>
      <c r="S99" s="345" t="s">
        <v>354</v>
      </c>
      <c r="T99" s="345"/>
      <c r="U99" s="345" t="s">
        <v>355</v>
      </c>
      <c r="V99" s="345"/>
      <c r="W99" s="345" t="s">
        <v>356</v>
      </c>
      <c r="X99" s="345"/>
      <c r="Y99" s="345" t="s">
        <v>357</v>
      </c>
      <c r="Z99" s="345"/>
      <c r="AA99" s="345" t="s">
        <v>358</v>
      </c>
      <c r="AB99" s="345"/>
      <c r="AC99" s="345" t="s">
        <v>359</v>
      </c>
      <c r="AD99" s="345"/>
      <c r="AE99" s="345" t="s">
        <v>360</v>
      </c>
      <c r="AF99" s="345"/>
      <c r="AG99" s="345" t="s">
        <v>361</v>
      </c>
      <c r="AH99" s="345"/>
      <c r="AI99" s="346" t="s">
        <v>362</v>
      </c>
      <c r="AJ99" s="346"/>
    </row>
    <row r="100" spans="1:36" ht="11.25" customHeight="1" x14ac:dyDescent="0.2">
      <c r="A100" s="343"/>
      <c r="B100" s="343"/>
      <c r="C100" s="233" t="s">
        <v>363</v>
      </c>
      <c r="D100" s="233" t="s">
        <v>225</v>
      </c>
      <c r="E100" s="233" t="s">
        <v>363</v>
      </c>
      <c r="F100" s="233" t="s">
        <v>225</v>
      </c>
      <c r="G100" s="233" t="s">
        <v>363</v>
      </c>
      <c r="H100" s="233" t="s">
        <v>225</v>
      </c>
      <c r="I100" s="233" t="s">
        <v>363</v>
      </c>
      <c r="J100" s="233" t="s">
        <v>225</v>
      </c>
      <c r="K100" s="233" t="s">
        <v>363</v>
      </c>
      <c r="L100" s="233" t="s">
        <v>225</v>
      </c>
      <c r="M100" s="233" t="s">
        <v>363</v>
      </c>
      <c r="N100" s="233" t="s">
        <v>225</v>
      </c>
      <c r="O100" s="233" t="s">
        <v>363</v>
      </c>
      <c r="P100" s="233" t="s">
        <v>225</v>
      </c>
      <c r="Q100" s="233" t="s">
        <v>363</v>
      </c>
      <c r="R100" s="233" t="s">
        <v>225</v>
      </c>
      <c r="S100" s="233" t="s">
        <v>363</v>
      </c>
      <c r="T100" s="233" t="s">
        <v>225</v>
      </c>
      <c r="U100" s="233" t="s">
        <v>363</v>
      </c>
      <c r="V100" s="233" t="s">
        <v>225</v>
      </c>
      <c r="W100" s="233" t="s">
        <v>363</v>
      </c>
      <c r="X100" s="233" t="s">
        <v>225</v>
      </c>
      <c r="Y100" s="233" t="s">
        <v>363</v>
      </c>
      <c r="Z100" s="233" t="s">
        <v>225</v>
      </c>
      <c r="AA100" s="233" t="s">
        <v>363</v>
      </c>
      <c r="AB100" s="233" t="s">
        <v>225</v>
      </c>
      <c r="AC100" s="233" t="s">
        <v>363</v>
      </c>
      <c r="AD100" s="233" t="s">
        <v>225</v>
      </c>
      <c r="AE100" s="233" t="s">
        <v>363</v>
      </c>
      <c r="AF100" s="233" t="s">
        <v>225</v>
      </c>
      <c r="AG100" s="233" t="s">
        <v>363</v>
      </c>
      <c r="AH100" s="233" t="s">
        <v>225</v>
      </c>
      <c r="AI100" s="233" t="s">
        <v>363</v>
      </c>
      <c r="AJ100" s="233" t="s">
        <v>225</v>
      </c>
    </row>
    <row r="101" spans="1:36" s="235" customFormat="1" ht="11.25" customHeight="1" x14ac:dyDescent="0.25">
      <c r="A101" s="344"/>
      <c r="B101" s="344"/>
      <c r="C101" s="234">
        <v>1</v>
      </c>
      <c r="D101" s="234">
        <v>2</v>
      </c>
      <c r="E101" s="234">
        <v>3</v>
      </c>
      <c r="F101" s="234">
        <v>4</v>
      </c>
      <c r="G101" s="234">
        <v>5</v>
      </c>
      <c r="H101" s="234">
        <v>6</v>
      </c>
      <c r="I101" s="234">
        <v>7</v>
      </c>
      <c r="J101" s="234">
        <v>8</v>
      </c>
      <c r="K101" s="234">
        <v>9</v>
      </c>
      <c r="L101" s="234">
        <v>10</v>
      </c>
      <c r="M101" s="234">
        <v>11</v>
      </c>
      <c r="N101" s="234">
        <v>12</v>
      </c>
      <c r="O101" s="234">
        <v>13</v>
      </c>
      <c r="P101" s="234">
        <v>14</v>
      </c>
      <c r="Q101" s="234">
        <v>15</v>
      </c>
      <c r="R101" s="234">
        <v>16</v>
      </c>
      <c r="S101" s="234">
        <v>17</v>
      </c>
      <c r="T101" s="234">
        <v>18</v>
      </c>
      <c r="U101" s="234">
        <v>19</v>
      </c>
      <c r="V101" s="234">
        <v>20</v>
      </c>
      <c r="W101" s="234">
        <v>21</v>
      </c>
      <c r="X101" s="234">
        <v>22</v>
      </c>
      <c r="Y101" s="234">
        <v>23</v>
      </c>
      <c r="Z101" s="234">
        <v>24</v>
      </c>
      <c r="AA101" s="234">
        <v>25</v>
      </c>
      <c r="AB101" s="234">
        <v>26</v>
      </c>
      <c r="AC101" s="234">
        <v>27</v>
      </c>
      <c r="AD101" s="234">
        <v>28</v>
      </c>
      <c r="AE101" s="234">
        <v>29</v>
      </c>
      <c r="AF101" s="234">
        <v>30</v>
      </c>
      <c r="AG101" s="234">
        <v>21</v>
      </c>
      <c r="AH101" s="234">
        <v>32</v>
      </c>
      <c r="AI101" s="234">
        <v>33</v>
      </c>
      <c r="AJ101" s="234">
        <v>34</v>
      </c>
    </row>
    <row r="102" spans="1:36" s="235" customFormat="1" ht="21.75" customHeight="1" x14ac:dyDescent="0.25">
      <c r="A102" s="236" t="s">
        <v>271</v>
      </c>
      <c r="B102" s="237">
        <v>1</v>
      </c>
      <c r="C102" s="238">
        <v>157021.56</v>
      </c>
      <c r="D102" s="239">
        <v>1</v>
      </c>
      <c r="E102" s="238">
        <v>1256172.48</v>
      </c>
      <c r="F102" s="239">
        <v>8</v>
      </c>
      <c r="G102" s="240"/>
      <c r="H102" s="240"/>
      <c r="I102" s="240"/>
      <c r="J102" s="240"/>
      <c r="K102" s="240"/>
      <c r="L102" s="240"/>
      <c r="M102" s="240"/>
      <c r="N102" s="240"/>
      <c r="O102" s="238">
        <v>157021.56</v>
      </c>
      <c r="P102" s="239">
        <v>1</v>
      </c>
      <c r="Q102" s="240"/>
      <c r="R102" s="240"/>
      <c r="S102" s="240"/>
      <c r="T102" s="240"/>
      <c r="U102" s="240"/>
      <c r="V102" s="240"/>
      <c r="W102" s="238">
        <v>628086.24</v>
      </c>
      <c r="X102" s="239">
        <v>4</v>
      </c>
      <c r="Y102" s="240"/>
      <c r="Z102" s="240"/>
      <c r="AA102" s="240"/>
      <c r="AB102" s="240"/>
      <c r="AC102" s="240"/>
      <c r="AD102" s="240"/>
      <c r="AE102" s="240"/>
      <c r="AF102" s="240"/>
      <c r="AG102" s="240"/>
      <c r="AH102" s="240"/>
      <c r="AI102" s="238">
        <v>2198301.84</v>
      </c>
      <c r="AJ102" s="239">
        <v>14</v>
      </c>
    </row>
    <row r="103" spans="1:36" s="235" customFormat="1" ht="21.75" customHeight="1" x14ac:dyDescent="0.25">
      <c r="A103" s="236" t="s">
        <v>271</v>
      </c>
      <c r="B103" s="237">
        <v>2</v>
      </c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38">
        <v>170302.28</v>
      </c>
      <c r="X103" s="239">
        <v>1</v>
      </c>
      <c r="Y103" s="240"/>
      <c r="Z103" s="240"/>
      <c r="AA103" s="240"/>
      <c r="AB103" s="240"/>
      <c r="AC103" s="240"/>
      <c r="AD103" s="240"/>
      <c r="AE103" s="240"/>
      <c r="AF103" s="240"/>
      <c r="AG103" s="240"/>
      <c r="AH103" s="240"/>
      <c r="AI103" s="238">
        <v>170302.28</v>
      </c>
      <c r="AJ103" s="239">
        <v>1</v>
      </c>
    </row>
    <row r="104" spans="1:36" s="235" customFormat="1" ht="21.75" customHeight="1" x14ac:dyDescent="0.25">
      <c r="A104" s="236" t="s">
        <v>292</v>
      </c>
      <c r="B104" s="237">
        <v>3</v>
      </c>
      <c r="C104" s="240"/>
      <c r="D104" s="240"/>
      <c r="E104" s="238">
        <v>241371.7</v>
      </c>
      <c r="F104" s="239">
        <v>2</v>
      </c>
      <c r="G104" s="240"/>
      <c r="H104" s="240"/>
      <c r="I104" s="240"/>
      <c r="J104" s="240"/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C104" s="240"/>
      <c r="AD104" s="240"/>
      <c r="AE104" s="240"/>
      <c r="AF104" s="240"/>
      <c r="AG104" s="240"/>
      <c r="AH104" s="240"/>
      <c r="AI104" s="238">
        <v>241371.7</v>
      </c>
      <c r="AJ104" s="239">
        <v>2</v>
      </c>
    </row>
    <row r="105" spans="1:36" s="235" customFormat="1" ht="21.75" customHeight="1" x14ac:dyDescent="0.25">
      <c r="A105" s="236" t="s">
        <v>364</v>
      </c>
      <c r="B105" s="237">
        <v>5</v>
      </c>
      <c r="C105" s="238">
        <v>377538.9</v>
      </c>
      <c r="D105" s="239">
        <v>3</v>
      </c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0"/>
      <c r="Z105" s="240"/>
      <c r="AA105" s="240"/>
      <c r="AB105" s="240"/>
      <c r="AC105" s="240"/>
      <c r="AD105" s="240"/>
      <c r="AE105" s="240"/>
      <c r="AF105" s="240"/>
      <c r="AG105" s="240"/>
      <c r="AH105" s="240"/>
      <c r="AI105" s="238">
        <v>377538.9</v>
      </c>
      <c r="AJ105" s="239">
        <v>3</v>
      </c>
    </row>
    <row r="106" spans="1:36" s="235" customFormat="1" ht="11.25" customHeight="1" x14ac:dyDescent="0.25">
      <c r="A106" s="236" t="s">
        <v>282</v>
      </c>
      <c r="B106" s="237">
        <v>6</v>
      </c>
      <c r="C106" s="238">
        <v>708907.3</v>
      </c>
      <c r="D106" s="239">
        <v>5</v>
      </c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C106" s="240"/>
      <c r="AD106" s="240"/>
      <c r="AE106" s="240"/>
      <c r="AF106" s="240"/>
      <c r="AG106" s="240"/>
      <c r="AH106" s="240"/>
      <c r="AI106" s="238">
        <v>708907.3</v>
      </c>
      <c r="AJ106" s="239">
        <v>5</v>
      </c>
    </row>
    <row r="107" spans="1:36" s="235" customFormat="1" ht="21.75" customHeight="1" x14ac:dyDescent="0.25">
      <c r="A107" s="236" t="s">
        <v>303</v>
      </c>
      <c r="B107" s="237">
        <v>10</v>
      </c>
      <c r="C107" s="240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0"/>
      <c r="Q107" s="238">
        <v>4017403.76</v>
      </c>
      <c r="R107" s="239">
        <v>8</v>
      </c>
      <c r="S107" s="240"/>
      <c r="T107" s="240"/>
      <c r="U107" s="240"/>
      <c r="V107" s="240"/>
      <c r="W107" s="240"/>
      <c r="X107" s="240"/>
      <c r="Y107" s="240"/>
      <c r="Z107" s="240"/>
      <c r="AA107" s="240"/>
      <c r="AB107" s="240"/>
      <c r="AC107" s="240"/>
      <c r="AD107" s="240"/>
      <c r="AE107" s="240"/>
      <c r="AF107" s="240"/>
      <c r="AG107" s="240"/>
      <c r="AH107" s="240"/>
      <c r="AI107" s="238">
        <v>4017403.76</v>
      </c>
      <c r="AJ107" s="239">
        <v>8</v>
      </c>
    </row>
    <row r="108" spans="1:36" s="235" customFormat="1" ht="21.75" customHeight="1" x14ac:dyDescent="0.25">
      <c r="A108" s="236" t="s">
        <v>303</v>
      </c>
      <c r="B108" s="237">
        <v>11</v>
      </c>
      <c r="C108" s="240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38">
        <v>2975898.88</v>
      </c>
      <c r="R108" s="239">
        <v>2</v>
      </c>
      <c r="S108" s="240"/>
      <c r="T108" s="240"/>
      <c r="U108" s="240"/>
      <c r="V108" s="240"/>
      <c r="W108" s="240"/>
      <c r="X108" s="240"/>
      <c r="Y108" s="240"/>
      <c r="Z108" s="240"/>
      <c r="AA108" s="240"/>
      <c r="AB108" s="240"/>
      <c r="AC108" s="240"/>
      <c r="AD108" s="240"/>
      <c r="AE108" s="240"/>
      <c r="AF108" s="240"/>
      <c r="AG108" s="240"/>
      <c r="AH108" s="240"/>
      <c r="AI108" s="238">
        <v>2975898.88</v>
      </c>
      <c r="AJ108" s="239">
        <v>2</v>
      </c>
    </row>
    <row r="109" spans="1:36" s="235" customFormat="1" ht="21.75" customHeight="1" x14ac:dyDescent="0.25">
      <c r="A109" s="236" t="s">
        <v>286</v>
      </c>
      <c r="B109" s="237">
        <v>12</v>
      </c>
      <c r="C109" s="238">
        <v>1388418.75</v>
      </c>
      <c r="D109" s="239">
        <v>9</v>
      </c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40"/>
      <c r="X109" s="240"/>
      <c r="Y109" s="240"/>
      <c r="Z109" s="240"/>
      <c r="AA109" s="240"/>
      <c r="AB109" s="240"/>
      <c r="AC109" s="240"/>
      <c r="AD109" s="240"/>
      <c r="AE109" s="240"/>
      <c r="AF109" s="240"/>
      <c r="AG109" s="240"/>
      <c r="AH109" s="240"/>
      <c r="AI109" s="238">
        <v>1388418.75</v>
      </c>
      <c r="AJ109" s="239">
        <v>9</v>
      </c>
    </row>
    <row r="110" spans="1:36" s="235" customFormat="1" ht="11.25" customHeight="1" x14ac:dyDescent="0.25">
      <c r="A110" s="236" t="s">
        <v>286</v>
      </c>
      <c r="B110" s="237">
        <v>14</v>
      </c>
      <c r="C110" s="238">
        <v>150422.66</v>
      </c>
      <c r="D110" s="239">
        <v>1</v>
      </c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40"/>
      <c r="X110" s="240"/>
      <c r="Y110" s="240"/>
      <c r="Z110" s="240"/>
      <c r="AA110" s="240"/>
      <c r="AB110" s="240"/>
      <c r="AC110" s="240"/>
      <c r="AD110" s="240"/>
      <c r="AE110" s="240"/>
      <c r="AF110" s="240"/>
      <c r="AG110" s="240"/>
      <c r="AH110" s="240"/>
      <c r="AI110" s="238">
        <v>150422.66</v>
      </c>
      <c r="AJ110" s="239">
        <v>1</v>
      </c>
    </row>
    <row r="111" spans="1:36" s="235" customFormat="1" ht="21.75" customHeight="1" x14ac:dyDescent="0.25">
      <c r="A111" s="236" t="s">
        <v>274</v>
      </c>
      <c r="B111" s="237">
        <v>18</v>
      </c>
      <c r="C111" s="240"/>
      <c r="D111" s="240"/>
      <c r="E111" s="238">
        <v>5411182.8600000003</v>
      </c>
      <c r="F111" s="239">
        <v>23</v>
      </c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240"/>
      <c r="R111" s="240"/>
      <c r="S111" s="240"/>
      <c r="T111" s="240"/>
      <c r="U111" s="238">
        <v>3058494.66</v>
      </c>
      <c r="V111" s="239">
        <v>13</v>
      </c>
      <c r="W111" s="240"/>
      <c r="X111" s="240"/>
      <c r="Y111" s="240"/>
      <c r="Z111" s="240"/>
      <c r="AA111" s="238">
        <v>3058494.66</v>
      </c>
      <c r="AB111" s="239">
        <v>13</v>
      </c>
      <c r="AC111" s="240"/>
      <c r="AD111" s="240"/>
      <c r="AE111" s="240"/>
      <c r="AF111" s="240"/>
      <c r="AG111" s="238">
        <v>470537.64</v>
      </c>
      <c r="AH111" s="239">
        <v>2</v>
      </c>
      <c r="AI111" s="238">
        <v>11998709.82</v>
      </c>
      <c r="AJ111" s="239">
        <v>51</v>
      </c>
    </row>
    <row r="112" spans="1:36" s="235" customFormat="1" ht="21.75" customHeight="1" x14ac:dyDescent="0.25">
      <c r="A112" s="236" t="s">
        <v>274</v>
      </c>
      <c r="B112" s="237">
        <v>19</v>
      </c>
      <c r="C112" s="240"/>
      <c r="D112" s="240"/>
      <c r="E112" s="238">
        <v>6536869.25</v>
      </c>
      <c r="F112" s="239">
        <v>19</v>
      </c>
      <c r="G112" s="240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240"/>
      <c r="S112" s="240"/>
      <c r="T112" s="240"/>
      <c r="U112" s="238">
        <v>4472594.75</v>
      </c>
      <c r="V112" s="239">
        <v>13</v>
      </c>
      <c r="W112" s="240"/>
      <c r="X112" s="240"/>
      <c r="Y112" s="240"/>
      <c r="Z112" s="240"/>
      <c r="AA112" s="238">
        <v>2064274.5</v>
      </c>
      <c r="AB112" s="239">
        <v>6</v>
      </c>
      <c r="AC112" s="240"/>
      <c r="AD112" s="240"/>
      <c r="AE112" s="240"/>
      <c r="AF112" s="240"/>
      <c r="AG112" s="238">
        <v>344045.75</v>
      </c>
      <c r="AH112" s="239">
        <v>1</v>
      </c>
      <c r="AI112" s="238">
        <v>13417784.25</v>
      </c>
      <c r="AJ112" s="239">
        <v>39</v>
      </c>
    </row>
    <row r="113" spans="1:36" s="235" customFormat="1" ht="21.75" customHeight="1" x14ac:dyDescent="0.25">
      <c r="A113" s="236" t="s">
        <v>288</v>
      </c>
      <c r="B113" s="237">
        <v>20</v>
      </c>
      <c r="C113" s="238">
        <v>845915.28</v>
      </c>
      <c r="D113" s="239">
        <v>7</v>
      </c>
      <c r="E113" s="240"/>
      <c r="F113" s="240"/>
      <c r="G113" s="240"/>
      <c r="H113" s="240"/>
      <c r="I113" s="240"/>
      <c r="J113" s="240"/>
      <c r="K113" s="238">
        <v>3746196.24</v>
      </c>
      <c r="L113" s="239">
        <v>31</v>
      </c>
      <c r="M113" s="238">
        <v>1208450.3999999999</v>
      </c>
      <c r="N113" s="239">
        <v>10</v>
      </c>
      <c r="O113" s="240"/>
      <c r="P113" s="240"/>
      <c r="Q113" s="240"/>
      <c r="R113" s="240"/>
      <c r="S113" s="240"/>
      <c r="T113" s="240"/>
      <c r="U113" s="240"/>
      <c r="V113" s="240"/>
      <c r="W113" s="240"/>
      <c r="X113" s="240"/>
      <c r="Y113" s="238">
        <v>362535.12</v>
      </c>
      <c r="Z113" s="239">
        <v>3</v>
      </c>
      <c r="AA113" s="240"/>
      <c r="AB113" s="240"/>
      <c r="AC113" s="240"/>
      <c r="AD113" s="240"/>
      <c r="AE113" s="240"/>
      <c r="AF113" s="240"/>
      <c r="AG113" s="240"/>
      <c r="AH113" s="240"/>
      <c r="AI113" s="238">
        <v>6163097.04</v>
      </c>
      <c r="AJ113" s="239">
        <v>51</v>
      </c>
    </row>
    <row r="114" spans="1:36" s="235" customFormat="1" ht="21.75" customHeight="1" x14ac:dyDescent="0.25">
      <c r="A114" s="236" t="s">
        <v>288</v>
      </c>
      <c r="B114" s="237">
        <v>22</v>
      </c>
      <c r="C114" s="238">
        <v>636067.30000000005</v>
      </c>
      <c r="D114" s="239">
        <v>5</v>
      </c>
      <c r="E114" s="240"/>
      <c r="F114" s="240"/>
      <c r="G114" s="240"/>
      <c r="H114" s="240"/>
      <c r="I114" s="240"/>
      <c r="J114" s="240"/>
      <c r="K114" s="238">
        <v>1017707.68</v>
      </c>
      <c r="L114" s="239">
        <v>8</v>
      </c>
      <c r="M114" s="240"/>
      <c r="N114" s="240"/>
      <c r="O114" s="240"/>
      <c r="P114" s="240"/>
      <c r="Q114" s="240"/>
      <c r="R114" s="240"/>
      <c r="S114" s="240"/>
      <c r="T114" s="240"/>
      <c r="U114" s="240"/>
      <c r="V114" s="240"/>
      <c r="W114" s="240"/>
      <c r="X114" s="240"/>
      <c r="Y114" s="240"/>
      <c r="Z114" s="240"/>
      <c r="AA114" s="240"/>
      <c r="AB114" s="240"/>
      <c r="AC114" s="238">
        <v>1017707.68</v>
      </c>
      <c r="AD114" s="239">
        <v>8</v>
      </c>
      <c r="AE114" s="240"/>
      <c r="AF114" s="240"/>
      <c r="AG114" s="240"/>
      <c r="AH114" s="240"/>
      <c r="AI114" s="238">
        <v>2671482.66</v>
      </c>
      <c r="AJ114" s="239">
        <v>21</v>
      </c>
    </row>
    <row r="115" spans="1:36" s="235" customFormat="1" ht="21.75" customHeight="1" x14ac:dyDescent="0.25">
      <c r="A115" s="236" t="s">
        <v>284</v>
      </c>
      <c r="B115" s="237">
        <v>23</v>
      </c>
      <c r="C115" s="240"/>
      <c r="D115" s="240"/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  <c r="O115" s="238">
        <v>756175</v>
      </c>
      <c r="P115" s="239">
        <v>7</v>
      </c>
      <c r="Q115" s="240"/>
      <c r="R115" s="240"/>
      <c r="S115" s="240"/>
      <c r="T115" s="240"/>
      <c r="U115" s="240"/>
      <c r="V115" s="240"/>
      <c r="W115" s="240"/>
      <c r="X115" s="240"/>
      <c r="Y115" s="240"/>
      <c r="Z115" s="240"/>
      <c r="AA115" s="240"/>
      <c r="AB115" s="240"/>
      <c r="AC115" s="240"/>
      <c r="AD115" s="240"/>
      <c r="AE115" s="240"/>
      <c r="AF115" s="240"/>
      <c r="AG115" s="240"/>
      <c r="AH115" s="240"/>
      <c r="AI115" s="238">
        <v>756175</v>
      </c>
      <c r="AJ115" s="239">
        <v>7</v>
      </c>
    </row>
    <row r="116" spans="1:36" s="235" customFormat="1" ht="21.75" customHeight="1" x14ac:dyDescent="0.25">
      <c r="A116" s="236" t="s">
        <v>284</v>
      </c>
      <c r="B116" s="237">
        <v>24</v>
      </c>
      <c r="C116" s="238">
        <v>64572.63</v>
      </c>
      <c r="D116" s="239">
        <v>1</v>
      </c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0"/>
      <c r="Q116" s="240"/>
      <c r="R116" s="240"/>
      <c r="S116" s="240"/>
      <c r="T116" s="240"/>
      <c r="U116" s="240"/>
      <c r="V116" s="240"/>
      <c r="W116" s="240"/>
      <c r="X116" s="240"/>
      <c r="Y116" s="240"/>
      <c r="Z116" s="240"/>
      <c r="AA116" s="240"/>
      <c r="AB116" s="240"/>
      <c r="AC116" s="240"/>
      <c r="AD116" s="240"/>
      <c r="AE116" s="240"/>
      <c r="AF116" s="240"/>
      <c r="AG116" s="240"/>
      <c r="AH116" s="240"/>
      <c r="AI116" s="238">
        <v>64572.63</v>
      </c>
      <c r="AJ116" s="239">
        <v>1</v>
      </c>
    </row>
    <row r="117" spans="1:36" s="235" customFormat="1" ht="21.75" customHeight="1" x14ac:dyDescent="0.25">
      <c r="A117" s="236" t="s">
        <v>285</v>
      </c>
      <c r="B117" s="237">
        <v>25</v>
      </c>
      <c r="C117" s="238">
        <v>1756724.58</v>
      </c>
      <c r="D117" s="239">
        <v>26</v>
      </c>
      <c r="E117" s="240"/>
      <c r="F117" s="240"/>
      <c r="G117" s="240"/>
      <c r="H117" s="240"/>
      <c r="I117" s="238">
        <v>17972643.780000001</v>
      </c>
      <c r="J117" s="239">
        <v>266</v>
      </c>
      <c r="K117" s="240"/>
      <c r="L117" s="240"/>
      <c r="M117" s="240"/>
      <c r="N117" s="240"/>
      <c r="O117" s="240"/>
      <c r="P117" s="240"/>
      <c r="Q117" s="240"/>
      <c r="R117" s="240"/>
      <c r="S117" s="240"/>
      <c r="T117" s="240"/>
      <c r="U117" s="240"/>
      <c r="V117" s="240"/>
      <c r="W117" s="240"/>
      <c r="X117" s="240"/>
      <c r="Y117" s="240"/>
      <c r="Z117" s="240"/>
      <c r="AA117" s="240"/>
      <c r="AB117" s="240"/>
      <c r="AC117" s="240"/>
      <c r="AD117" s="240"/>
      <c r="AE117" s="240"/>
      <c r="AF117" s="240"/>
      <c r="AG117" s="240"/>
      <c r="AH117" s="240"/>
      <c r="AI117" s="238">
        <v>19729368.359999999</v>
      </c>
      <c r="AJ117" s="239">
        <v>292</v>
      </c>
    </row>
    <row r="118" spans="1:36" s="235" customFormat="1" ht="11.25" customHeight="1" x14ac:dyDescent="0.25">
      <c r="A118" s="236" t="s">
        <v>285</v>
      </c>
      <c r="B118" s="237">
        <v>26</v>
      </c>
      <c r="C118" s="238">
        <v>83107.92</v>
      </c>
      <c r="D118" s="239">
        <v>1</v>
      </c>
      <c r="E118" s="240"/>
      <c r="F118" s="240"/>
      <c r="G118" s="240"/>
      <c r="H118" s="240"/>
      <c r="I118" s="238">
        <v>498647.52</v>
      </c>
      <c r="J118" s="239">
        <v>6</v>
      </c>
      <c r="K118" s="240"/>
      <c r="L118" s="240"/>
      <c r="M118" s="240"/>
      <c r="N118" s="240"/>
      <c r="O118" s="240"/>
      <c r="P118" s="240"/>
      <c r="Q118" s="240"/>
      <c r="R118" s="240"/>
      <c r="S118" s="240"/>
      <c r="T118" s="240"/>
      <c r="U118" s="240"/>
      <c r="V118" s="240"/>
      <c r="W118" s="240"/>
      <c r="X118" s="240"/>
      <c r="Y118" s="240"/>
      <c r="Z118" s="240"/>
      <c r="AA118" s="240"/>
      <c r="AB118" s="240"/>
      <c r="AC118" s="240"/>
      <c r="AD118" s="240"/>
      <c r="AE118" s="240"/>
      <c r="AF118" s="240"/>
      <c r="AG118" s="240"/>
      <c r="AH118" s="240"/>
      <c r="AI118" s="238">
        <v>581755.43999999994</v>
      </c>
      <c r="AJ118" s="239">
        <v>7</v>
      </c>
    </row>
    <row r="119" spans="1:36" s="235" customFormat="1" ht="21.75" customHeight="1" x14ac:dyDescent="0.25">
      <c r="A119" s="236" t="s">
        <v>287</v>
      </c>
      <c r="B119" s="237">
        <v>30</v>
      </c>
      <c r="C119" s="238">
        <v>2617349.4900000002</v>
      </c>
      <c r="D119" s="239">
        <v>21</v>
      </c>
      <c r="E119" s="240"/>
      <c r="F119" s="240"/>
      <c r="G119" s="240"/>
      <c r="H119" s="240"/>
      <c r="I119" s="240"/>
      <c r="J119" s="240"/>
      <c r="K119" s="240"/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38">
        <v>2617349.4900000002</v>
      </c>
      <c r="AJ119" s="239">
        <v>21</v>
      </c>
    </row>
    <row r="120" spans="1:36" s="235" customFormat="1" ht="21.75" customHeight="1" x14ac:dyDescent="0.25">
      <c r="A120" s="236" t="s">
        <v>275</v>
      </c>
      <c r="B120" s="237">
        <v>31</v>
      </c>
      <c r="C120" s="238">
        <v>3416129.43</v>
      </c>
      <c r="D120" s="239">
        <v>21</v>
      </c>
      <c r="E120" s="240"/>
      <c r="F120" s="240"/>
      <c r="G120" s="240"/>
      <c r="H120" s="240"/>
      <c r="I120" s="240"/>
      <c r="J120" s="240"/>
      <c r="K120" s="240"/>
      <c r="L120" s="240"/>
      <c r="M120" s="240"/>
      <c r="N120" s="240"/>
      <c r="O120" s="240"/>
      <c r="P120" s="240"/>
      <c r="Q120" s="240"/>
      <c r="R120" s="240"/>
      <c r="S120" s="240"/>
      <c r="T120" s="240"/>
      <c r="U120" s="240"/>
      <c r="V120" s="240"/>
      <c r="W120" s="238">
        <v>5205530.5599999996</v>
      </c>
      <c r="X120" s="239">
        <v>32</v>
      </c>
      <c r="Y120" s="240"/>
      <c r="Z120" s="240"/>
      <c r="AA120" s="240"/>
      <c r="AB120" s="240"/>
      <c r="AC120" s="240"/>
      <c r="AD120" s="240"/>
      <c r="AE120" s="238">
        <v>4717512.07</v>
      </c>
      <c r="AF120" s="239">
        <v>29</v>
      </c>
      <c r="AG120" s="238">
        <v>1301382.6399999999</v>
      </c>
      <c r="AH120" s="239">
        <v>8</v>
      </c>
      <c r="AI120" s="238">
        <v>14640554.699999999</v>
      </c>
      <c r="AJ120" s="239">
        <v>90</v>
      </c>
    </row>
    <row r="121" spans="1:36" s="235" customFormat="1" ht="21.75" customHeight="1" x14ac:dyDescent="0.25">
      <c r="A121" s="236" t="s">
        <v>275</v>
      </c>
      <c r="B121" s="237">
        <v>32</v>
      </c>
      <c r="C121" s="238">
        <v>2236754</v>
      </c>
      <c r="D121" s="239">
        <v>10</v>
      </c>
      <c r="E121" s="240"/>
      <c r="F121" s="240"/>
      <c r="G121" s="240"/>
      <c r="H121" s="240"/>
      <c r="I121" s="240"/>
      <c r="J121" s="240"/>
      <c r="K121" s="240"/>
      <c r="L121" s="240"/>
      <c r="M121" s="240"/>
      <c r="N121" s="240"/>
      <c r="O121" s="240"/>
      <c r="P121" s="240"/>
      <c r="Q121" s="240"/>
      <c r="R121" s="240"/>
      <c r="S121" s="240"/>
      <c r="T121" s="240"/>
      <c r="U121" s="240"/>
      <c r="V121" s="240"/>
      <c r="W121" s="238">
        <v>3578806.4</v>
      </c>
      <c r="X121" s="239">
        <v>16</v>
      </c>
      <c r="Y121" s="240"/>
      <c r="Z121" s="240"/>
      <c r="AA121" s="240"/>
      <c r="AB121" s="240"/>
      <c r="AC121" s="240"/>
      <c r="AD121" s="240"/>
      <c r="AE121" s="238">
        <v>2013078.6</v>
      </c>
      <c r="AF121" s="239">
        <v>9</v>
      </c>
      <c r="AG121" s="238">
        <v>447350.8</v>
      </c>
      <c r="AH121" s="239">
        <v>2</v>
      </c>
      <c r="AI121" s="238">
        <v>8275989.7999999998</v>
      </c>
      <c r="AJ121" s="239">
        <v>37</v>
      </c>
    </row>
    <row r="122" spans="1:36" s="235" customFormat="1" ht="21.75" customHeight="1" x14ac:dyDescent="0.25">
      <c r="A122" s="236" t="s">
        <v>275</v>
      </c>
      <c r="B122" s="237">
        <v>33</v>
      </c>
      <c r="C122" s="238">
        <v>1708067.76</v>
      </c>
      <c r="D122" s="239">
        <v>6</v>
      </c>
      <c r="E122" s="240"/>
      <c r="F122" s="240"/>
      <c r="G122" s="240"/>
      <c r="H122" s="240"/>
      <c r="I122" s="240"/>
      <c r="J122" s="240"/>
      <c r="K122" s="240"/>
      <c r="L122" s="240"/>
      <c r="M122" s="240"/>
      <c r="N122" s="240"/>
      <c r="O122" s="240"/>
      <c r="P122" s="240"/>
      <c r="Q122" s="240"/>
      <c r="R122" s="240"/>
      <c r="S122" s="240"/>
      <c r="T122" s="240"/>
      <c r="U122" s="240"/>
      <c r="V122" s="240"/>
      <c r="W122" s="238">
        <v>1423389.8</v>
      </c>
      <c r="X122" s="239">
        <v>5</v>
      </c>
      <c r="Y122" s="240"/>
      <c r="Z122" s="240"/>
      <c r="AA122" s="240"/>
      <c r="AB122" s="240"/>
      <c r="AC122" s="240"/>
      <c r="AD122" s="240"/>
      <c r="AE122" s="238">
        <v>569355.92000000004</v>
      </c>
      <c r="AF122" s="239">
        <v>2</v>
      </c>
      <c r="AG122" s="240"/>
      <c r="AH122" s="240"/>
      <c r="AI122" s="238">
        <v>3700813.48</v>
      </c>
      <c r="AJ122" s="239">
        <v>13</v>
      </c>
    </row>
    <row r="123" spans="1:36" s="235" customFormat="1" ht="21.75" customHeight="1" x14ac:dyDescent="0.25">
      <c r="A123" s="236" t="s">
        <v>275</v>
      </c>
      <c r="B123" s="237">
        <v>34</v>
      </c>
      <c r="C123" s="238">
        <v>3774807.14</v>
      </c>
      <c r="D123" s="239">
        <v>26</v>
      </c>
      <c r="E123" s="240"/>
      <c r="F123" s="240"/>
      <c r="G123" s="240"/>
      <c r="H123" s="240"/>
      <c r="I123" s="240"/>
      <c r="J123" s="240"/>
      <c r="K123" s="240"/>
      <c r="L123" s="240"/>
      <c r="M123" s="240"/>
      <c r="N123" s="240"/>
      <c r="O123" s="240"/>
      <c r="P123" s="240"/>
      <c r="Q123" s="240"/>
      <c r="R123" s="240"/>
      <c r="S123" s="240"/>
      <c r="T123" s="240"/>
      <c r="U123" s="240"/>
      <c r="V123" s="240"/>
      <c r="W123" s="238">
        <v>3048882.69</v>
      </c>
      <c r="X123" s="239">
        <v>21</v>
      </c>
      <c r="Y123" s="240"/>
      <c r="Z123" s="240"/>
      <c r="AA123" s="240"/>
      <c r="AB123" s="240"/>
      <c r="AC123" s="240"/>
      <c r="AD123" s="240"/>
      <c r="AE123" s="238">
        <v>1597033.79</v>
      </c>
      <c r="AF123" s="239">
        <v>11</v>
      </c>
      <c r="AG123" s="238">
        <v>1016294.23</v>
      </c>
      <c r="AH123" s="239">
        <v>7</v>
      </c>
      <c r="AI123" s="238">
        <v>9437017.8499999996</v>
      </c>
      <c r="AJ123" s="239">
        <v>65</v>
      </c>
    </row>
    <row r="124" spans="1:36" s="235" customFormat="1" ht="21.75" customHeight="1" x14ac:dyDescent="0.25">
      <c r="A124" s="236" t="s">
        <v>275</v>
      </c>
      <c r="B124" s="237">
        <v>35</v>
      </c>
      <c r="C124" s="238">
        <v>2395549.2000000002</v>
      </c>
      <c r="D124" s="239">
        <v>12</v>
      </c>
      <c r="E124" s="240"/>
      <c r="F124" s="240"/>
      <c r="G124" s="240"/>
      <c r="H124" s="240"/>
      <c r="I124" s="240"/>
      <c r="J124" s="240"/>
      <c r="K124" s="240"/>
      <c r="L124" s="240"/>
      <c r="M124" s="240"/>
      <c r="N124" s="240"/>
      <c r="O124" s="240"/>
      <c r="P124" s="240"/>
      <c r="Q124" s="240"/>
      <c r="R124" s="240"/>
      <c r="S124" s="240"/>
      <c r="T124" s="240"/>
      <c r="U124" s="240"/>
      <c r="V124" s="240"/>
      <c r="W124" s="238">
        <v>2395549.2000000002</v>
      </c>
      <c r="X124" s="239">
        <v>12</v>
      </c>
      <c r="Y124" s="240"/>
      <c r="Z124" s="240"/>
      <c r="AA124" s="240"/>
      <c r="AB124" s="240"/>
      <c r="AC124" s="240"/>
      <c r="AD124" s="240"/>
      <c r="AE124" s="238">
        <v>399258.2</v>
      </c>
      <c r="AF124" s="239">
        <v>2</v>
      </c>
      <c r="AG124" s="238">
        <v>199629.1</v>
      </c>
      <c r="AH124" s="239">
        <v>1</v>
      </c>
      <c r="AI124" s="238">
        <v>5389985.7000000002</v>
      </c>
      <c r="AJ124" s="239">
        <v>27</v>
      </c>
    </row>
    <row r="125" spans="1:36" s="235" customFormat="1" ht="21.75" customHeight="1" x14ac:dyDescent="0.25">
      <c r="A125" s="236" t="s">
        <v>275</v>
      </c>
      <c r="B125" s="237">
        <v>36</v>
      </c>
      <c r="C125" s="238">
        <v>508146.6</v>
      </c>
      <c r="D125" s="239">
        <v>2</v>
      </c>
      <c r="E125" s="240"/>
      <c r="F125" s="240"/>
      <c r="G125" s="240"/>
      <c r="H125" s="240"/>
      <c r="I125" s="240"/>
      <c r="J125" s="240"/>
      <c r="K125" s="240"/>
      <c r="L125" s="240"/>
      <c r="M125" s="240"/>
      <c r="N125" s="240"/>
      <c r="O125" s="240"/>
      <c r="P125" s="240"/>
      <c r="Q125" s="240"/>
      <c r="R125" s="240"/>
      <c r="S125" s="240"/>
      <c r="T125" s="240"/>
      <c r="U125" s="240"/>
      <c r="V125" s="240"/>
      <c r="W125" s="238">
        <v>508146.6</v>
      </c>
      <c r="X125" s="239">
        <v>2</v>
      </c>
      <c r="Y125" s="240"/>
      <c r="Z125" s="240"/>
      <c r="AA125" s="240"/>
      <c r="AB125" s="240"/>
      <c r="AC125" s="240"/>
      <c r="AD125" s="240"/>
      <c r="AE125" s="240"/>
      <c r="AF125" s="240"/>
      <c r="AG125" s="240"/>
      <c r="AH125" s="240"/>
      <c r="AI125" s="238">
        <v>1016293.2</v>
      </c>
      <c r="AJ125" s="239">
        <v>4</v>
      </c>
    </row>
    <row r="126" spans="1:36" s="235" customFormat="1" ht="21.75" customHeight="1" x14ac:dyDescent="0.25">
      <c r="A126" s="236" t="s">
        <v>275</v>
      </c>
      <c r="B126" s="237">
        <v>37</v>
      </c>
      <c r="C126" s="238">
        <v>3874559.79</v>
      </c>
      <c r="D126" s="239">
        <v>29</v>
      </c>
      <c r="E126" s="240"/>
      <c r="F126" s="240"/>
      <c r="G126" s="240"/>
      <c r="H126" s="240"/>
      <c r="I126" s="240"/>
      <c r="J126" s="240"/>
      <c r="K126" s="240"/>
      <c r="L126" s="240"/>
      <c r="M126" s="240"/>
      <c r="N126" s="240"/>
      <c r="O126" s="240"/>
      <c r="P126" s="240"/>
      <c r="Q126" s="240"/>
      <c r="R126" s="240"/>
      <c r="S126" s="240"/>
      <c r="T126" s="240"/>
      <c r="U126" s="240"/>
      <c r="V126" s="240"/>
      <c r="W126" s="240"/>
      <c r="X126" s="240"/>
      <c r="Y126" s="240"/>
      <c r="Z126" s="240"/>
      <c r="AA126" s="240"/>
      <c r="AB126" s="240"/>
      <c r="AC126" s="240"/>
      <c r="AD126" s="240"/>
      <c r="AE126" s="240"/>
      <c r="AF126" s="240"/>
      <c r="AG126" s="240"/>
      <c r="AH126" s="240"/>
      <c r="AI126" s="238">
        <v>3874559.79</v>
      </c>
      <c r="AJ126" s="239">
        <v>29</v>
      </c>
    </row>
    <row r="127" spans="1:36" s="235" customFormat="1" ht="21.75" customHeight="1" x14ac:dyDescent="0.25">
      <c r="A127" s="236" t="s">
        <v>275</v>
      </c>
      <c r="B127" s="237">
        <v>39</v>
      </c>
      <c r="C127" s="238">
        <v>3547307.36</v>
      </c>
      <c r="D127" s="239">
        <v>16</v>
      </c>
      <c r="E127" s="240"/>
      <c r="F127" s="240"/>
      <c r="G127" s="240"/>
      <c r="H127" s="240"/>
      <c r="I127" s="240"/>
      <c r="J127" s="240"/>
      <c r="K127" s="240"/>
      <c r="L127" s="240"/>
      <c r="M127" s="240"/>
      <c r="N127" s="240"/>
      <c r="O127" s="240"/>
      <c r="P127" s="240"/>
      <c r="Q127" s="240"/>
      <c r="R127" s="240"/>
      <c r="S127" s="240"/>
      <c r="T127" s="240"/>
      <c r="U127" s="240"/>
      <c r="V127" s="240"/>
      <c r="W127" s="240"/>
      <c r="X127" s="240"/>
      <c r="Y127" s="240"/>
      <c r="Z127" s="240"/>
      <c r="AA127" s="240"/>
      <c r="AB127" s="240"/>
      <c r="AC127" s="240"/>
      <c r="AD127" s="240"/>
      <c r="AE127" s="240"/>
      <c r="AF127" s="240"/>
      <c r="AG127" s="240"/>
      <c r="AH127" s="240"/>
      <c r="AI127" s="238">
        <v>3547307.36</v>
      </c>
      <c r="AJ127" s="239">
        <v>16</v>
      </c>
    </row>
    <row r="128" spans="1:36" s="235" customFormat="1" ht="21.75" customHeight="1" x14ac:dyDescent="0.25">
      <c r="A128" s="236" t="s">
        <v>275</v>
      </c>
      <c r="B128" s="237">
        <v>40</v>
      </c>
      <c r="C128" s="238">
        <v>3328663.6</v>
      </c>
      <c r="D128" s="239">
        <v>10</v>
      </c>
      <c r="E128" s="240"/>
      <c r="F128" s="240"/>
      <c r="G128" s="240"/>
      <c r="H128" s="240"/>
      <c r="I128" s="240"/>
      <c r="J128" s="240"/>
      <c r="K128" s="240"/>
      <c r="L128" s="240"/>
      <c r="M128" s="240"/>
      <c r="N128" s="240"/>
      <c r="O128" s="240"/>
      <c r="P128" s="240"/>
      <c r="Q128" s="240"/>
      <c r="R128" s="240"/>
      <c r="S128" s="240"/>
      <c r="T128" s="240"/>
      <c r="U128" s="240"/>
      <c r="V128" s="240"/>
      <c r="W128" s="240"/>
      <c r="X128" s="240"/>
      <c r="Y128" s="24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38">
        <v>3328663.6</v>
      </c>
      <c r="AJ128" s="239">
        <v>10</v>
      </c>
    </row>
    <row r="129" spans="1:36" s="235" customFormat="1" ht="21.75" customHeight="1" x14ac:dyDescent="0.25">
      <c r="A129" s="236" t="s">
        <v>289</v>
      </c>
      <c r="B129" s="237">
        <v>43</v>
      </c>
      <c r="C129" s="238">
        <v>1834368.06</v>
      </c>
      <c r="D129" s="239">
        <v>14</v>
      </c>
      <c r="E129" s="240"/>
      <c r="F129" s="240"/>
      <c r="G129" s="240"/>
      <c r="H129" s="240"/>
      <c r="I129" s="240"/>
      <c r="J129" s="240"/>
      <c r="K129" s="240"/>
      <c r="L129" s="240"/>
      <c r="M129" s="240"/>
      <c r="N129" s="240"/>
      <c r="O129" s="240"/>
      <c r="P129" s="240"/>
      <c r="Q129" s="238">
        <v>10220050.619999999</v>
      </c>
      <c r="R129" s="239">
        <v>78</v>
      </c>
      <c r="S129" s="240"/>
      <c r="T129" s="240"/>
      <c r="U129" s="240"/>
      <c r="V129" s="240"/>
      <c r="W129" s="240"/>
      <c r="X129" s="240"/>
      <c r="Y129" s="240"/>
      <c r="Z129" s="240"/>
      <c r="AA129" s="240"/>
      <c r="AB129" s="240"/>
      <c r="AC129" s="240"/>
      <c r="AD129" s="240"/>
      <c r="AE129" s="240"/>
      <c r="AF129" s="240"/>
      <c r="AG129" s="240"/>
      <c r="AH129" s="240"/>
      <c r="AI129" s="238">
        <v>12054418.68</v>
      </c>
      <c r="AJ129" s="239">
        <v>92</v>
      </c>
    </row>
    <row r="130" spans="1:36" s="235" customFormat="1" ht="21.75" customHeight="1" x14ac:dyDescent="0.25">
      <c r="A130" s="236" t="s">
        <v>289</v>
      </c>
      <c r="B130" s="237">
        <v>44</v>
      </c>
      <c r="C130" s="240"/>
      <c r="D130" s="240"/>
      <c r="E130" s="240"/>
      <c r="F130" s="240"/>
      <c r="G130" s="240"/>
      <c r="H130" s="240"/>
      <c r="I130" s="240"/>
      <c r="J130" s="240"/>
      <c r="K130" s="240"/>
      <c r="L130" s="240"/>
      <c r="M130" s="240"/>
      <c r="N130" s="240"/>
      <c r="O130" s="240"/>
      <c r="P130" s="240"/>
      <c r="Q130" s="238">
        <v>8391861.0800000001</v>
      </c>
      <c r="R130" s="239">
        <v>43</v>
      </c>
      <c r="S130" s="240"/>
      <c r="T130" s="240"/>
      <c r="U130" s="240"/>
      <c r="V130" s="240"/>
      <c r="W130" s="240"/>
      <c r="X130" s="240"/>
      <c r="Y130" s="240"/>
      <c r="Z130" s="240"/>
      <c r="AA130" s="240"/>
      <c r="AB130" s="240"/>
      <c r="AC130" s="240"/>
      <c r="AD130" s="240"/>
      <c r="AE130" s="240"/>
      <c r="AF130" s="240"/>
      <c r="AG130" s="240"/>
      <c r="AH130" s="240"/>
      <c r="AI130" s="238">
        <v>8391861.0800000001</v>
      </c>
      <c r="AJ130" s="239">
        <v>43</v>
      </c>
    </row>
    <row r="131" spans="1:36" s="235" customFormat="1" ht="21.75" customHeight="1" x14ac:dyDescent="0.25">
      <c r="A131" s="236" t="s">
        <v>289</v>
      </c>
      <c r="B131" s="237">
        <v>46</v>
      </c>
      <c r="C131" s="238">
        <v>2219848.16</v>
      </c>
      <c r="D131" s="239">
        <v>16</v>
      </c>
      <c r="E131" s="240"/>
      <c r="F131" s="240"/>
      <c r="G131" s="240"/>
      <c r="H131" s="240"/>
      <c r="I131" s="240"/>
      <c r="J131" s="240"/>
      <c r="K131" s="240"/>
      <c r="L131" s="240"/>
      <c r="M131" s="240"/>
      <c r="N131" s="240"/>
      <c r="O131" s="240"/>
      <c r="P131" s="240"/>
      <c r="Q131" s="238">
        <v>8463171.1099999994</v>
      </c>
      <c r="R131" s="239">
        <v>61</v>
      </c>
      <c r="S131" s="240"/>
      <c r="T131" s="240"/>
      <c r="U131" s="240"/>
      <c r="V131" s="240"/>
      <c r="W131" s="240"/>
      <c r="X131" s="240"/>
      <c r="Y131" s="238">
        <v>693702.55</v>
      </c>
      <c r="Z131" s="239">
        <v>5</v>
      </c>
      <c r="AA131" s="240"/>
      <c r="AB131" s="240"/>
      <c r="AC131" s="240"/>
      <c r="AD131" s="240"/>
      <c r="AE131" s="240"/>
      <c r="AF131" s="240"/>
      <c r="AG131" s="240"/>
      <c r="AH131" s="240"/>
      <c r="AI131" s="238">
        <v>11376721.82</v>
      </c>
      <c r="AJ131" s="239">
        <v>82</v>
      </c>
    </row>
    <row r="132" spans="1:36" s="235" customFormat="1" ht="21.75" customHeight="1" x14ac:dyDescent="0.25">
      <c r="A132" s="236" t="s">
        <v>289</v>
      </c>
      <c r="B132" s="237">
        <v>47</v>
      </c>
      <c r="C132" s="240"/>
      <c r="D132" s="240"/>
      <c r="E132" s="240"/>
      <c r="F132" s="240"/>
      <c r="G132" s="240"/>
      <c r="H132" s="240"/>
      <c r="I132" s="240"/>
      <c r="J132" s="240"/>
      <c r="K132" s="240"/>
      <c r="L132" s="240"/>
      <c r="M132" s="240"/>
      <c r="N132" s="240"/>
      <c r="O132" s="240"/>
      <c r="P132" s="240"/>
      <c r="Q132" s="238">
        <v>325681.13</v>
      </c>
      <c r="R132" s="239">
        <v>1</v>
      </c>
      <c r="S132" s="240"/>
      <c r="T132" s="240"/>
      <c r="U132" s="240"/>
      <c r="V132" s="240"/>
      <c r="W132" s="240"/>
      <c r="X132" s="240"/>
      <c r="Y132" s="24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38">
        <v>325681.13</v>
      </c>
      <c r="AJ132" s="239">
        <v>1</v>
      </c>
    </row>
    <row r="133" spans="1:36" s="235" customFormat="1" ht="21.75" customHeight="1" x14ac:dyDescent="0.25">
      <c r="A133" s="236" t="s">
        <v>281</v>
      </c>
      <c r="B133" s="237">
        <v>48</v>
      </c>
      <c r="C133" s="238">
        <v>1707621.58</v>
      </c>
      <c r="D133" s="239">
        <v>19</v>
      </c>
      <c r="E133" s="238">
        <v>4403866.18</v>
      </c>
      <c r="F133" s="239">
        <v>49</v>
      </c>
      <c r="G133" s="240"/>
      <c r="H133" s="240"/>
      <c r="I133" s="240"/>
      <c r="J133" s="240"/>
      <c r="K133" s="240"/>
      <c r="L133" s="240"/>
      <c r="M133" s="240"/>
      <c r="N133" s="240"/>
      <c r="O133" s="240"/>
      <c r="P133" s="240"/>
      <c r="Q133" s="240"/>
      <c r="R133" s="240"/>
      <c r="S133" s="238">
        <v>269624.46000000002</v>
      </c>
      <c r="T133" s="239">
        <v>3</v>
      </c>
      <c r="U133" s="240"/>
      <c r="V133" s="240"/>
      <c r="W133" s="240"/>
      <c r="X133" s="240"/>
      <c r="Y133" s="240"/>
      <c r="Z133" s="240"/>
      <c r="AA133" s="240"/>
      <c r="AB133" s="240"/>
      <c r="AC133" s="240"/>
      <c r="AD133" s="240"/>
      <c r="AE133" s="240"/>
      <c r="AF133" s="240"/>
      <c r="AG133" s="240"/>
      <c r="AH133" s="240"/>
      <c r="AI133" s="238">
        <v>6381112.2199999997</v>
      </c>
      <c r="AJ133" s="239">
        <v>71</v>
      </c>
    </row>
    <row r="134" spans="1:36" s="235" customFormat="1" ht="11.25" customHeight="1" x14ac:dyDescent="0.25">
      <c r="A134" s="236" t="s">
        <v>281</v>
      </c>
      <c r="B134" s="237">
        <v>49</v>
      </c>
      <c r="C134" s="240"/>
      <c r="D134" s="240"/>
      <c r="E134" s="238">
        <v>527532.92000000004</v>
      </c>
      <c r="F134" s="239">
        <v>4</v>
      </c>
      <c r="G134" s="240"/>
      <c r="H134" s="240"/>
      <c r="I134" s="240"/>
      <c r="J134" s="240"/>
      <c r="K134" s="240"/>
      <c r="L134" s="240"/>
      <c r="M134" s="240"/>
      <c r="N134" s="240"/>
      <c r="O134" s="240"/>
      <c r="P134" s="240"/>
      <c r="Q134" s="240"/>
      <c r="R134" s="240"/>
      <c r="S134" s="240"/>
      <c r="T134" s="240"/>
      <c r="U134" s="240"/>
      <c r="V134" s="240"/>
      <c r="W134" s="240"/>
      <c r="X134" s="240"/>
      <c r="Y134" s="240"/>
      <c r="Z134" s="240"/>
      <c r="AA134" s="240"/>
      <c r="AB134" s="240"/>
      <c r="AC134" s="240"/>
      <c r="AD134" s="240"/>
      <c r="AE134" s="240"/>
      <c r="AF134" s="240"/>
      <c r="AG134" s="240"/>
      <c r="AH134" s="240"/>
      <c r="AI134" s="238">
        <v>527532.92000000004</v>
      </c>
      <c r="AJ134" s="239">
        <v>4</v>
      </c>
    </row>
    <row r="135" spans="1:36" s="235" customFormat="1" ht="21.75" customHeight="1" x14ac:dyDescent="0.25">
      <c r="A135" s="236" t="s">
        <v>297</v>
      </c>
      <c r="B135" s="237">
        <v>50</v>
      </c>
      <c r="C135" s="240"/>
      <c r="D135" s="240"/>
      <c r="E135" s="240"/>
      <c r="F135" s="240"/>
      <c r="G135" s="238">
        <v>350235.75</v>
      </c>
      <c r="H135" s="239">
        <v>3</v>
      </c>
      <c r="I135" s="240"/>
      <c r="J135" s="240"/>
      <c r="K135" s="240"/>
      <c r="L135" s="240"/>
      <c r="M135" s="240"/>
      <c r="N135" s="240"/>
      <c r="O135" s="238">
        <v>116745.25</v>
      </c>
      <c r="P135" s="239">
        <v>1</v>
      </c>
      <c r="Q135" s="240"/>
      <c r="R135" s="240"/>
      <c r="S135" s="240"/>
      <c r="T135" s="240"/>
      <c r="U135" s="240"/>
      <c r="V135" s="240"/>
      <c r="W135" s="240"/>
      <c r="X135" s="240"/>
      <c r="Y135" s="240"/>
      <c r="Z135" s="240"/>
      <c r="AA135" s="240"/>
      <c r="AB135" s="240"/>
      <c r="AC135" s="240"/>
      <c r="AD135" s="240"/>
      <c r="AE135" s="240"/>
      <c r="AF135" s="240"/>
      <c r="AG135" s="240"/>
      <c r="AH135" s="240"/>
      <c r="AI135" s="238">
        <v>466981</v>
      </c>
      <c r="AJ135" s="239">
        <v>4</v>
      </c>
    </row>
    <row r="136" spans="1:36" s="235" customFormat="1" ht="11.25" customHeight="1" x14ac:dyDescent="0.25">
      <c r="A136" s="236" t="s">
        <v>293</v>
      </c>
      <c r="B136" s="237">
        <v>51</v>
      </c>
      <c r="C136" s="240"/>
      <c r="D136" s="240"/>
      <c r="E136" s="238">
        <v>176461.5</v>
      </c>
      <c r="F136" s="239">
        <v>1</v>
      </c>
      <c r="G136" s="240"/>
      <c r="H136" s="240"/>
      <c r="I136" s="240"/>
      <c r="J136" s="240"/>
      <c r="K136" s="240"/>
      <c r="L136" s="240"/>
      <c r="M136" s="240"/>
      <c r="N136" s="240"/>
      <c r="O136" s="240"/>
      <c r="P136" s="240"/>
      <c r="Q136" s="240"/>
      <c r="R136" s="240"/>
      <c r="S136" s="240"/>
      <c r="T136" s="240"/>
      <c r="U136" s="240"/>
      <c r="V136" s="240"/>
      <c r="W136" s="240"/>
      <c r="X136" s="240"/>
      <c r="Y136" s="240"/>
      <c r="Z136" s="240"/>
      <c r="AA136" s="240"/>
      <c r="AB136" s="240"/>
      <c r="AC136" s="240"/>
      <c r="AD136" s="240"/>
      <c r="AE136" s="240"/>
      <c r="AF136" s="240"/>
      <c r="AG136" s="240"/>
      <c r="AH136" s="240"/>
      <c r="AI136" s="238">
        <v>176461.5</v>
      </c>
      <c r="AJ136" s="239">
        <v>1</v>
      </c>
    </row>
    <row r="137" spans="1:36" s="243" customFormat="1" ht="21.75" customHeight="1" x14ac:dyDescent="0.25">
      <c r="A137" s="347" t="s">
        <v>4</v>
      </c>
      <c r="B137" s="347"/>
      <c r="C137" s="241">
        <v>39337869.049999997</v>
      </c>
      <c r="D137" s="242">
        <v>261</v>
      </c>
      <c r="E137" s="241">
        <v>18553456.890000001</v>
      </c>
      <c r="F137" s="242">
        <v>106</v>
      </c>
      <c r="G137" s="241">
        <v>350235.75</v>
      </c>
      <c r="H137" s="242">
        <v>3</v>
      </c>
      <c r="I137" s="241">
        <v>18471291.300000001</v>
      </c>
      <c r="J137" s="242">
        <v>272</v>
      </c>
      <c r="K137" s="241">
        <v>4763903.92</v>
      </c>
      <c r="L137" s="242">
        <v>39</v>
      </c>
      <c r="M137" s="241">
        <v>1208450.3999999999</v>
      </c>
      <c r="N137" s="242">
        <v>10</v>
      </c>
      <c r="O137" s="241">
        <v>1029941.81</v>
      </c>
      <c r="P137" s="242">
        <v>9</v>
      </c>
      <c r="Q137" s="241">
        <v>34394066.579999998</v>
      </c>
      <c r="R137" s="242">
        <v>193</v>
      </c>
      <c r="S137" s="241">
        <v>269624.46000000002</v>
      </c>
      <c r="T137" s="242">
        <v>3</v>
      </c>
      <c r="U137" s="241">
        <v>7531089.4100000001</v>
      </c>
      <c r="V137" s="242">
        <v>26</v>
      </c>
      <c r="W137" s="241">
        <v>16958693.77</v>
      </c>
      <c r="X137" s="242">
        <v>93</v>
      </c>
      <c r="Y137" s="241">
        <v>1056237.67</v>
      </c>
      <c r="Z137" s="242">
        <v>8</v>
      </c>
      <c r="AA137" s="241">
        <v>5122769.16</v>
      </c>
      <c r="AB137" s="242">
        <v>19</v>
      </c>
      <c r="AC137" s="241">
        <v>1017707.68</v>
      </c>
      <c r="AD137" s="242">
        <v>8</v>
      </c>
      <c r="AE137" s="241">
        <v>9296238.5800000001</v>
      </c>
      <c r="AF137" s="242">
        <v>53</v>
      </c>
      <c r="AG137" s="241">
        <v>3779240.16</v>
      </c>
      <c r="AH137" s="242">
        <v>21</v>
      </c>
      <c r="AI137" s="241">
        <v>163140816.59</v>
      </c>
      <c r="AJ137" s="241">
        <v>1124</v>
      </c>
    </row>
    <row r="138" spans="1:36" ht="15.75" customHeight="1" x14ac:dyDescent="0.2"/>
    <row r="139" spans="1:36" ht="15.75" customHeight="1" x14ac:dyDescent="0.2">
      <c r="B139" s="340" t="s">
        <v>374</v>
      </c>
      <c r="C139" s="340"/>
      <c r="D139" s="340"/>
      <c r="E139" s="340"/>
      <c r="F139" s="340"/>
      <c r="G139" s="340"/>
      <c r="H139" s="340"/>
      <c r="I139" s="340"/>
      <c r="J139" s="340"/>
      <c r="K139" s="340"/>
      <c r="L139" s="340"/>
      <c r="M139" s="340"/>
      <c r="N139" s="340"/>
      <c r="O139" s="340"/>
      <c r="P139" s="340"/>
      <c r="Q139" s="340"/>
      <c r="R139" s="340"/>
      <c r="S139" s="340"/>
      <c r="T139" s="340"/>
      <c r="U139" s="340"/>
      <c r="V139" s="340"/>
      <c r="W139" s="340"/>
      <c r="X139" s="340"/>
      <c r="Y139" s="340"/>
      <c r="Z139" s="340"/>
      <c r="AA139" s="340"/>
      <c r="AB139" s="340"/>
      <c r="AC139" s="340"/>
      <c r="AD139" s="340"/>
      <c r="AE139" s="340"/>
      <c r="AF139" s="340"/>
      <c r="AG139" s="340"/>
      <c r="AH139" s="340"/>
      <c r="AI139" s="340"/>
      <c r="AJ139" s="340"/>
    </row>
    <row r="140" spans="1:36" ht="15.75" customHeight="1" x14ac:dyDescent="0.2">
      <c r="A140" s="341" t="s">
        <v>367</v>
      </c>
      <c r="B140" s="341"/>
      <c r="C140" s="341"/>
      <c r="D140" s="341"/>
      <c r="E140" s="341"/>
      <c r="F140" s="341"/>
      <c r="G140" s="341"/>
      <c r="H140" s="341"/>
      <c r="I140" s="341"/>
      <c r="J140" s="341"/>
      <c r="K140" s="341"/>
      <c r="L140" s="341"/>
      <c r="M140" s="341"/>
      <c r="N140" s="341"/>
      <c r="O140" s="341"/>
      <c r="P140" s="341"/>
      <c r="Q140" s="341"/>
      <c r="R140" s="341"/>
      <c r="S140" s="341"/>
      <c r="T140" s="341"/>
      <c r="U140" s="341"/>
      <c r="V140" s="341"/>
      <c r="W140" s="341"/>
      <c r="X140" s="341"/>
      <c r="Y140" s="341"/>
      <c r="Z140" s="341"/>
      <c r="AA140" s="341"/>
      <c r="AB140" s="341"/>
      <c r="AC140" s="341"/>
      <c r="AD140" s="341"/>
      <c r="AE140" s="341"/>
      <c r="AF140" s="341"/>
      <c r="AG140" s="341"/>
      <c r="AH140" s="341"/>
      <c r="AI140" s="341"/>
    </row>
    <row r="141" spans="1:36" ht="12.75" customHeight="1" x14ac:dyDescent="0.2"/>
    <row r="142" spans="1:36" ht="42.75" customHeight="1" x14ac:dyDescent="0.2">
      <c r="A142" s="342" t="s">
        <v>344</v>
      </c>
      <c r="B142" s="342" t="s">
        <v>345</v>
      </c>
      <c r="C142" s="345" t="s">
        <v>346</v>
      </c>
      <c r="D142" s="345"/>
      <c r="E142" s="345" t="s">
        <v>347</v>
      </c>
      <c r="F142" s="345"/>
      <c r="G142" s="345" t="s">
        <v>348</v>
      </c>
      <c r="H142" s="345"/>
      <c r="I142" s="345" t="s">
        <v>349</v>
      </c>
      <c r="J142" s="345"/>
      <c r="K142" s="345" t="s">
        <v>350</v>
      </c>
      <c r="L142" s="345"/>
      <c r="M142" s="345" t="s">
        <v>351</v>
      </c>
      <c r="N142" s="345"/>
      <c r="O142" s="345" t="s">
        <v>352</v>
      </c>
      <c r="P142" s="345"/>
      <c r="Q142" s="345" t="s">
        <v>353</v>
      </c>
      <c r="R142" s="345"/>
      <c r="S142" s="345" t="s">
        <v>354</v>
      </c>
      <c r="T142" s="345"/>
      <c r="U142" s="345" t="s">
        <v>355</v>
      </c>
      <c r="V142" s="345"/>
      <c r="W142" s="345" t="s">
        <v>356</v>
      </c>
      <c r="X142" s="345"/>
      <c r="Y142" s="345" t="s">
        <v>357</v>
      </c>
      <c r="Z142" s="345"/>
      <c r="AA142" s="345" t="s">
        <v>358</v>
      </c>
      <c r="AB142" s="345"/>
      <c r="AC142" s="345" t="s">
        <v>359</v>
      </c>
      <c r="AD142" s="345"/>
      <c r="AE142" s="345" t="s">
        <v>360</v>
      </c>
      <c r="AF142" s="345"/>
      <c r="AG142" s="345" t="s">
        <v>361</v>
      </c>
      <c r="AH142" s="345"/>
      <c r="AI142" s="346" t="s">
        <v>362</v>
      </c>
      <c r="AJ142" s="346"/>
    </row>
    <row r="143" spans="1:36" ht="11.25" customHeight="1" x14ac:dyDescent="0.2">
      <c r="A143" s="343"/>
      <c r="B143" s="343"/>
      <c r="C143" s="233" t="s">
        <v>363</v>
      </c>
      <c r="D143" s="233" t="s">
        <v>225</v>
      </c>
      <c r="E143" s="233" t="s">
        <v>363</v>
      </c>
      <c r="F143" s="233" t="s">
        <v>225</v>
      </c>
      <c r="G143" s="233" t="s">
        <v>363</v>
      </c>
      <c r="H143" s="233" t="s">
        <v>225</v>
      </c>
      <c r="I143" s="233" t="s">
        <v>363</v>
      </c>
      <c r="J143" s="233" t="s">
        <v>225</v>
      </c>
      <c r="K143" s="233" t="s">
        <v>363</v>
      </c>
      <c r="L143" s="233" t="s">
        <v>225</v>
      </c>
      <c r="M143" s="233" t="s">
        <v>363</v>
      </c>
      <c r="N143" s="233" t="s">
        <v>225</v>
      </c>
      <c r="O143" s="233" t="s">
        <v>363</v>
      </c>
      <c r="P143" s="233" t="s">
        <v>225</v>
      </c>
      <c r="Q143" s="233" t="s">
        <v>363</v>
      </c>
      <c r="R143" s="233" t="s">
        <v>225</v>
      </c>
      <c r="S143" s="233" t="s">
        <v>363</v>
      </c>
      <c r="T143" s="233" t="s">
        <v>225</v>
      </c>
      <c r="U143" s="233" t="s">
        <v>363</v>
      </c>
      <c r="V143" s="233" t="s">
        <v>225</v>
      </c>
      <c r="W143" s="233" t="s">
        <v>363</v>
      </c>
      <c r="X143" s="233" t="s">
        <v>225</v>
      </c>
      <c r="Y143" s="233" t="s">
        <v>363</v>
      </c>
      <c r="Z143" s="233" t="s">
        <v>225</v>
      </c>
      <c r="AA143" s="233" t="s">
        <v>363</v>
      </c>
      <c r="AB143" s="233" t="s">
        <v>225</v>
      </c>
      <c r="AC143" s="233" t="s">
        <v>363</v>
      </c>
      <c r="AD143" s="233" t="s">
        <v>225</v>
      </c>
      <c r="AE143" s="233" t="s">
        <v>363</v>
      </c>
      <c r="AF143" s="233" t="s">
        <v>225</v>
      </c>
      <c r="AG143" s="233" t="s">
        <v>363</v>
      </c>
      <c r="AH143" s="233" t="s">
        <v>225</v>
      </c>
      <c r="AI143" s="233" t="s">
        <v>363</v>
      </c>
      <c r="AJ143" s="233" t="s">
        <v>225</v>
      </c>
    </row>
    <row r="144" spans="1:36" s="235" customFormat="1" ht="11.25" customHeight="1" x14ac:dyDescent="0.25">
      <c r="A144" s="344"/>
      <c r="B144" s="344"/>
      <c r="C144" s="234">
        <v>1</v>
      </c>
      <c r="D144" s="234">
        <v>2</v>
      </c>
      <c r="E144" s="234">
        <v>3</v>
      </c>
      <c r="F144" s="234">
        <v>4</v>
      </c>
      <c r="G144" s="234">
        <v>5</v>
      </c>
      <c r="H144" s="234">
        <v>6</v>
      </c>
      <c r="I144" s="234">
        <v>7</v>
      </c>
      <c r="J144" s="234">
        <v>8</v>
      </c>
      <c r="K144" s="234">
        <v>9</v>
      </c>
      <c r="L144" s="234">
        <v>10</v>
      </c>
      <c r="M144" s="234">
        <v>11</v>
      </c>
      <c r="N144" s="234">
        <v>12</v>
      </c>
      <c r="O144" s="234">
        <v>13</v>
      </c>
      <c r="P144" s="234">
        <v>14</v>
      </c>
      <c r="Q144" s="234">
        <v>15</v>
      </c>
      <c r="R144" s="234">
        <v>16</v>
      </c>
      <c r="S144" s="234">
        <v>17</v>
      </c>
      <c r="T144" s="234">
        <v>18</v>
      </c>
      <c r="U144" s="234">
        <v>19</v>
      </c>
      <c r="V144" s="234">
        <v>20</v>
      </c>
      <c r="W144" s="234">
        <v>21</v>
      </c>
      <c r="X144" s="234">
        <v>22</v>
      </c>
      <c r="Y144" s="234">
        <v>23</v>
      </c>
      <c r="Z144" s="234">
        <v>24</v>
      </c>
      <c r="AA144" s="234">
        <v>25</v>
      </c>
      <c r="AB144" s="234">
        <v>26</v>
      </c>
      <c r="AC144" s="234">
        <v>27</v>
      </c>
      <c r="AD144" s="234">
        <v>28</v>
      </c>
      <c r="AE144" s="234">
        <v>29</v>
      </c>
      <c r="AF144" s="234">
        <v>30</v>
      </c>
      <c r="AG144" s="234">
        <v>21</v>
      </c>
      <c r="AH144" s="234">
        <v>32</v>
      </c>
      <c r="AI144" s="234">
        <v>33</v>
      </c>
      <c r="AJ144" s="234">
        <v>34</v>
      </c>
    </row>
    <row r="145" spans="1:36" s="235" customFormat="1" ht="21.75" customHeight="1" x14ac:dyDescent="0.25">
      <c r="A145" s="236" t="s">
        <v>271</v>
      </c>
      <c r="B145" s="237">
        <v>1</v>
      </c>
      <c r="C145" s="238">
        <v>157021.56</v>
      </c>
      <c r="D145" s="239">
        <v>1</v>
      </c>
      <c r="E145" s="238">
        <v>1256172.48</v>
      </c>
      <c r="F145" s="239">
        <v>8</v>
      </c>
      <c r="G145" s="240"/>
      <c r="H145" s="240"/>
      <c r="I145" s="240"/>
      <c r="J145" s="240"/>
      <c r="K145" s="240"/>
      <c r="L145" s="240"/>
      <c r="M145" s="240"/>
      <c r="N145" s="240"/>
      <c r="O145" s="238">
        <v>628086.24</v>
      </c>
      <c r="P145" s="239">
        <v>4</v>
      </c>
      <c r="Q145" s="240"/>
      <c r="R145" s="240"/>
      <c r="S145" s="240"/>
      <c r="T145" s="240"/>
      <c r="U145" s="240"/>
      <c r="V145" s="240"/>
      <c r="W145" s="238">
        <v>471064.68</v>
      </c>
      <c r="X145" s="239">
        <v>3</v>
      </c>
      <c r="Y145" s="240"/>
      <c r="Z145" s="240"/>
      <c r="AA145" s="240"/>
      <c r="AB145" s="240"/>
      <c r="AC145" s="240"/>
      <c r="AD145" s="240"/>
      <c r="AE145" s="240"/>
      <c r="AF145" s="240"/>
      <c r="AG145" s="240"/>
      <c r="AH145" s="240"/>
      <c r="AI145" s="238">
        <v>2512344.96</v>
      </c>
      <c r="AJ145" s="239">
        <v>16</v>
      </c>
    </row>
    <row r="146" spans="1:36" s="235" customFormat="1" ht="21.75" customHeight="1" x14ac:dyDescent="0.25">
      <c r="A146" s="236" t="s">
        <v>292</v>
      </c>
      <c r="B146" s="237">
        <v>3</v>
      </c>
      <c r="C146" s="240"/>
      <c r="D146" s="240"/>
      <c r="E146" s="238">
        <v>120685.85</v>
      </c>
      <c r="F146" s="239">
        <v>1</v>
      </c>
      <c r="G146" s="240"/>
      <c r="H146" s="240"/>
      <c r="I146" s="240"/>
      <c r="J146" s="240"/>
      <c r="K146" s="240"/>
      <c r="L146" s="240"/>
      <c r="M146" s="240"/>
      <c r="N146" s="240"/>
      <c r="O146" s="240"/>
      <c r="P146" s="240"/>
      <c r="Q146" s="240"/>
      <c r="R146" s="240"/>
      <c r="S146" s="240"/>
      <c r="T146" s="240"/>
      <c r="U146" s="240"/>
      <c r="V146" s="240"/>
      <c r="W146" s="240"/>
      <c r="X146" s="240"/>
      <c r="Y146" s="240"/>
      <c r="Z146" s="240"/>
      <c r="AA146" s="240"/>
      <c r="AB146" s="240"/>
      <c r="AC146" s="240"/>
      <c r="AD146" s="240"/>
      <c r="AE146" s="240"/>
      <c r="AF146" s="240"/>
      <c r="AG146" s="240"/>
      <c r="AH146" s="240"/>
      <c r="AI146" s="238">
        <v>120685.85</v>
      </c>
      <c r="AJ146" s="239">
        <v>1</v>
      </c>
    </row>
    <row r="147" spans="1:36" s="235" customFormat="1" ht="21.75" customHeight="1" x14ac:dyDescent="0.25">
      <c r="A147" s="236" t="s">
        <v>364</v>
      </c>
      <c r="B147" s="237">
        <v>5</v>
      </c>
      <c r="C147" s="238">
        <v>251692.6</v>
      </c>
      <c r="D147" s="239">
        <v>2</v>
      </c>
      <c r="E147" s="240"/>
      <c r="F147" s="240"/>
      <c r="G147" s="240"/>
      <c r="H147" s="240"/>
      <c r="I147" s="240"/>
      <c r="J147" s="240"/>
      <c r="K147" s="240"/>
      <c r="L147" s="240"/>
      <c r="M147" s="240"/>
      <c r="N147" s="240"/>
      <c r="O147" s="240"/>
      <c r="P147" s="240"/>
      <c r="Q147" s="240"/>
      <c r="R147" s="240"/>
      <c r="S147" s="240"/>
      <c r="T147" s="240"/>
      <c r="U147" s="240"/>
      <c r="V147" s="240"/>
      <c r="W147" s="240"/>
      <c r="X147" s="240"/>
      <c r="Y147" s="240"/>
      <c r="Z147" s="240"/>
      <c r="AA147" s="240"/>
      <c r="AB147" s="240"/>
      <c r="AC147" s="240"/>
      <c r="AD147" s="240"/>
      <c r="AE147" s="240"/>
      <c r="AF147" s="240"/>
      <c r="AG147" s="240"/>
      <c r="AH147" s="240"/>
      <c r="AI147" s="238">
        <v>251692.6</v>
      </c>
      <c r="AJ147" s="239">
        <v>2</v>
      </c>
    </row>
    <row r="148" spans="1:36" s="235" customFormat="1" ht="11.25" customHeight="1" x14ac:dyDescent="0.25">
      <c r="A148" s="236" t="s">
        <v>282</v>
      </c>
      <c r="B148" s="237">
        <v>6</v>
      </c>
      <c r="C148" s="238">
        <v>567125.84</v>
      </c>
      <c r="D148" s="239">
        <v>4</v>
      </c>
      <c r="E148" s="240"/>
      <c r="F148" s="240"/>
      <c r="G148" s="240"/>
      <c r="H148" s="240"/>
      <c r="I148" s="240"/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40"/>
      <c r="X148" s="240"/>
      <c r="Y148" s="240"/>
      <c r="Z148" s="240"/>
      <c r="AA148" s="240"/>
      <c r="AB148" s="240"/>
      <c r="AC148" s="240"/>
      <c r="AD148" s="240"/>
      <c r="AE148" s="240"/>
      <c r="AF148" s="240"/>
      <c r="AG148" s="240"/>
      <c r="AH148" s="240"/>
      <c r="AI148" s="238">
        <v>567125.84</v>
      </c>
      <c r="AJ148" s="239">
        <v>4</v>
      </c>
    </row>
    <row r="149" spans="1:36" s="235" customFormat="1" ht="53.25" customHeight="1" x14ac:dyDescent="0.25">
      <c r="A149" s="236" t="s">
        <v>305</v>
      </c>
      <c r="B149" s="237">
        <v>8</v>
      </c>
      <c r="C149" s="240"/>
      <c r="D149" s="240"/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38">
        <v>491661.22</v>
      </c>
      <c r="T149" s="239">
        <v>2</v>
      </c>
      <c r="U149" s="240"/>
      <c r="V149" s="240"/>
      <c r="W149" s="240"/>
      <c r="X149" s="240"/>
      <c r="Y149" s="240"/>
      <c r="Z149" s="240"/>
      <c r="AA149" s="240"/>
      <c r="AB149" s="240"/>
      <c r="AC149" s="240"/>
      <c r="AD149" s="240"/>
      <c r="AE149" s="240"/>
      <c r="AF149" s="240"/>
      <c r="AG149" s="240"/>
      <c r="AH149" s="240"/>
      <c r="AI149" s="238">
        <v>491661.22</v>
      </c>
      <c r="AJ149" s="239">
        <v>2</v>
      </c>
    </row>
    <row r="150" spans="1:36" s="235" customFormat="1" ht="21.75" customHeight="1" x14ac:dyDescent="0.25">
      <c r="A150" s="236" t="s">
        <v>303</v>
      </c>
      <c r="B150" s="237">
        <v>10</v>
      </c>
      <c r="C150" s="240"/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38">
        <v>7532632.0499999998</v>
      </c>
      <c r="R150" s="239">
        <v>15</v>
      </c>
      <c r="S150" s="240"/>
      <c r="T150" s="240"/>
      <c r="U150" s="240"/>
      <c r="V150" s="240"/>
      <c r="W150" s="240"/>
      <c r="X150" s="240"/>
      <c r="Y150" s="240"/>
      <c r="Z150" s="240"/>
      <c r="AA150" s="240"/>
      <c r="AB150" s="240"/>
      <c r="AC150" s="240"/>
      <c r="AD150" s="240"/>
      <c r="AE150" s="240"/>
      <c r="AF150" s="240"/>
      <c r="AG150" s="240"/>
      <c r="AH150" s="240"/>
      <c r="AI150" s="238">
        <v>7532632.0499999998</v>
      </c>
      <c r="AJ150" s="239">
        <v>15</v>
      </c>
    </row>
    <row r="151" spans="1:36" s="235" customFormat="1" ht="21.75" customHeight="1" x14ac:dyDescent="0.25">
      <c r="A151" s="236" t="s">
        <v>303</v>
      </c>
      <c r="B151" s="237">
        <v>11</v>
      </c>
      <c r="C151" s="240"/>
      <c r="D151" s="240"/>
      <c r="E151" s="240"/>
      <c r="F151" s="240"/>
      <c r="G151" s="240"/>
      <c r="H151" s="240"/>
      <c r="I151" s="240"/>
      <c r="J151" s="240"/>
      <c r="K151" s="240"/>
      <c r="L151" s="240"/>
      <c r="M151" s="240"/>
      <c r="N151" s="240"/>
      <c r="O151" s="240"/>
      <c r="P151" s="240"/>
      <c r="Q151" s="238">
        <v>2975898.88</v>
      </c>
      <c r="R151" s="239">
        <v>2</v>
      </c>
      <c r="S151" s="240"/>
      <c r="T151" s="240"/>
      <c r="U151" s="240"/>
      <c r="V151" s="240"/>
      <c r="W151" s="240"/>
      <c r="X151" s="240"/>
      <c r="Y151" s="240"/>
      <c r="Z151" s="240"/>
      <c r="AA151" s="240"/>
      <c r="AB151" s="240"/>
      <c r="AC151" s="240"/>
      <c r="AD151" s="240"/>
      <c r="AE151" s="240"/>
      <c r="AF151" s="240"/>
      <c r="AG151" s="240"/>
      <c r="AH151" s="240"/>
      <c r="AI151" s="238">
        <v>2975898.88</v>
      </c>
      <c r="AJ151" s="239">
        <v>2</v>
      </c>
    </row>
    <row r="152" spans="1:36" s="235" customFormat="1" ht="21.75" customHeight="1" x14ac:dyDescent="0.25">
      <c r="A152" s="236" t="s">
        <v>286</v>
      </c>
      <c r="B152" s="237">
        <v>12</v>
      </c>
      <c r="C152" s="238">
        <v>3239643.75</v>
      </c>
      <c r="D152" s="239">
        <v>21</v>
      </c>
      <c r="E152" s="240"/>
      <c r="F152" s="240"/>
      <c r="G152" s="240"/>
      <c r="H152" s="240"/>
      <c r="I152" s="240"/>
      <c r="J152" s="240"/>
      <c r="K152" s="240"/>
      <c r="L152" s="240"/>
      <c r="M152" s="240"/>
      <c r="N152" s="240"/>
      <c r="O152" s="240"/>
      <c r="P152" s="240"/>
      <c r="Q152" s="240"/>
      <c r="R152" s="240"/>
      <c r="S152" s="240"/>
      <c r="T152" s="240"/>
      <c r="U152" s="240"/>
      <c r="V152" s="240"/>
      <c r="W152" s="240"/>
      <c r="X152" s="240"/>
      <c r="Y152" s="240"/>
      <c r="Z152" s="240"/>
      <c r="AA152" s="240"/>
      <c r="AB152" s="240"/>
      <c r="AC152" s="240"/>
      <c r="AD152" s="240"/>
      <c r="AE152" s="240"/>
      <c r="AF152" s="240"/>
      <c r="AG152" s="240"/>
      <c r="AH152" s="240"/>
      <c r="AI152" s="238">
        <v>3239643.75</v>
      </c>
      <c r="AJ152" s="239">
        <v>21</v>
      </c>
    </row>
    <row r="153" spans="1:36" s="235" customFormat="1" ht="11.25" customHeight="1" x14ac:dyDescent="0.25">
      <c r="A153" s="236" t="s">
        <v>286</v>
      </c>
      <c r="B153" s="237">
        <v>14</v>
      </c>
      <c r="C153" s="238">
        <v>300845.32</v>
      </c>
      <c r="D153" s="239">
        <v>2</v>
      </c>
      <c r="E153" s="240"/>
      <c r="F153" s="240"/>
      <c r="G153" s="240"/>
      <c r="H153" s="240"/>
      <c r="I153" s="240"/>
      <c r="J153" s="240"/>
      <c r="K153" s="240"/>
      <c r="L153" s="240"/>
      <c r="M153" s="240"/>
      <c r="N153" s="240"/>
      <c r="O153" s="240"/>
      <c r="P153" s="240"/>
      <c r="Q153" s="240"/>
      <c r="R153" s="240"/>
      <c r="S153" s="240"/>
      <c r="T153" s="240"/>
      <c r="U153" s="240"/>
      <c r="V153" s="240"/>
      <c r="W153" s="240"/>
      <c r="X153" s="240"/>
      <c r="Y153" s="240"/>
      <c r="Z153" s="240"/>
      <c r="AA153" s="240"/>
      <c r="AB153" s="240"/>
      <c r="AC153" s="240"/>
      <c r="AD153" s="240"/>
      <c r="AE153" s="240"/>
      <c r="AF153" s="240"/>
      <c r="AG153" s="240"/>
      <c r="AH153" s="240"/>
      <c r="AI153" s="238">
        <v>300845.32</v>
      </c>
      <c r="AJ153" s="239">
        <v>2</v>
      </c>
    </row>
    <row r="154" spans="1:36" s="235" customFormat="1" ht="11.25" customHeight="1" x14ac:dyDescent="0.25">
      <c r="A154" s="236" t="s">
        <v>286</v>
      </c>
      <c r="B154" s="237">
        <v>17</v>
      </c>
      <c r="C154" s="238">
        <v>375260.67</v>
      </c>
      <c r="D154" s="239">
        <v>1</v>
      </c>
      <c r="E154" s="240"/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40"/>
      <c r="R154" s="240"/>
      <c r="S154" s="240"/>
      <c r="T154" s="240"/>
      <c r="U154" s="240"/>
      <c r="V154" s="240"/>
      <c r="W154" s="240"/>
      <c r="X154" s="240"/>
      <c r="Y154" s="240"/>
      <c r="Z154" s="240"/>
      <c r="AA154" s="240"/>
      <c r="AB154" s="240"/>
      <c r="AC154" s="240"/>
      <c r="AD154" s="240"/>
      <c r="AE154" s="240"/>
      <c r="AF154" s="240"/>
      <c r="AG154" s="240"/>
      <c r="AH154" s="240"/>
      <c r="AI154" s="238">
        <v>375260.67</v>
      </c>
      <c r="AJ154" s="239">
        <v>1</v>
      </c>
    </row>
    <row r="155" spans="1:36" s="235" customFormat="1" ht="21.75" customHeight="1" x14ac:dyDescent="0.25">
      <c r="A155" s="236" t="s">
        <v>274</v>
      </c>
      <c r="B155" s="237">
        <v>18</v>
      </c>
      <c r="C155" s="240"/>
      <c r="D155" s="240"/>
      <c r="E155" s="238">
        <v>5881720.5</v>
      </c>
      <c r="F155" s="239">
        <v>25</v>
      </c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40"/>
      <c r="R155" s="240"/>
      <c r="S155" s="240"/>
      <c r="T155" s="240"/>
      <c r="U155" s="238">
        <v>1882150.56</v>
      </c>
      <c r="V155" s="239">
        <v>8</v>
      </c>
      <c r="W155" s="240"/>
      <c r="X155" s="240"/>
      <c r="Y155" s="240"/>
      <c r="Z155" s="240"/>
      <c r="AA155" s="238">
        <v>1176344.1000000001</v>
      </c>
      <c r="AB155" s="239">
        <v>5</v>
      </c>
      <c r="AC155" s="240"/>
      <c r="AD155" s="240"/>
      <c r="AE155" s="240"/>
      <c r="AF155" s="240"/>
      <c r="AG155" s="238">
        <v>2587957.02</v>
      </c>
      <c r="AH155" s="239">
        <v>11</v>
      </c>
      <c r="AI155" s="238">
        <v>11528172.18</v>
      </c>
      <c r="AJ155" s="239">
        <v>49</v>
      </c>
    </row>
    <row r="156" spans="1:36" s="235" customFormat="1" ht="21.75" customHeight="1" x14ac:dyDescent="0.25">
      <c r="A156" s="236" t="s">
        <v>274</v>
      </c>
      <c r="B156" s="237">
        <v>19</v>
      </c>
      <c r="C156" s="240"/>
      <c r="D156" s="240"/>
      <c r="E156" s="238">
        <v>3096411.75</v>
      </c>
      <c r="F156" s="239">
        <v>9</v>
      </c>
      <c r="G156" s="240"/>
      <c r="H156" s="240"/>
      <c r="I156" s="240"/>
      <c r="J156" s="240"/>
      <c r="K156" s="240"/>
      <c r="L156" s="240"/>
      <c r="M156" s="240"/>
      <c r="N156" s="240"/>
      <c r="O156" s="240"/>
      <c r="P156" s="240"/>
      <c r="Q156" s="240"/>
      <c r="R156" s="240"/>
      <c r="S156" s="240"/>
      <c r="T156" s="240"/>
      <c r="U156" s="238">
        <v>3096411.75</v>
      </c>
      <c r="V156" s="239">
        <v>9</v>
      </c>
      <c r="W156" s="240"/>
      <c r="X156" s="240"/>
      <c r="Y156" s="240"/>
      <c r="Z156" s="240"/>
      <c r="AA156" s="238">
        <v>1720228.75</v>
      </c>
      <c r="AB156" s="239">
        <v>5</v>
      </c>
      <c r="AC156" s="240"/>
      <c r="AD156" s="240"/>
      <c r="AE156" s="240"/>
      <c r="AF156" s="240"/>
      <c r="AG156" s="238">
        <v>1720228.75</v>
      </c>
      <c r="AH156" s="239">
        <v>5</v>
      </c>
      <c r="AI156" s="238">
        <v>9633281</v>
      </c>
      <c r="AJ156" s="239">
        <v>28</v>
      </c>
    </row>
    <row r="157" spans="1:36" s="235" customFormat="1" ht="21.75" customHeight="1" x14ac:dyDescent="0.25">
      <c r="A157" s="236" t="s">
        <v>288</v>
      </c>
      <c r="B157" s="237">
        <v>20</v>
      </c>
      <c r="C157" s="238">
        <v>241690.08</v>
      </c>
      <c r="D157" s="239">
        <v>2</v>
      </c>
      <c r="E157" s="240"/>
      <c r="F157" s="240"/>
      <c r="G157" s="240"/>
      <c r="H157" s="240"/>
      <c r="I157" s="240"/>
      <c r="J157" s="240"/>
      <c r="K157" s="238">
        <v>3021126</v>
      </c>
      <c r="L157" s="239">
        <v>25</v>
      </c>
      <c r="M157" s="238">
        <v>604225.19999999995</v>
      </c>
      <c r="N157" s="239">
        <v>5</v>
      </c>
      <c r="O157" s="240"/>
      <c r="P157" s="240"/>
      <c r="Q157" s="240"/>
      <c r="R157" s="240"/>
      <c r="S157" s="240"/>
      <c r="T157" s="240"/>
      <c r="U157" s="240"/>
      <c r="V157" s="240"/>
      <c r="W157" s="240"/>
      <c r="X157" s="240"/>
      <c r="Y157" s="238">
        <v>120845.04</v>
      </c>
      <c r="Z157" s="239">
        <v>1</v>
      </c>
      <c r="AA157" s="240"/>
      <c r="AB157" s="240"/>
      <c r="AC157" s="240"/>
      <c r="AD157" s="240"/>
      <c r="AE157" s="240"/>
      <c r="AF157" s="240"/>
      <c r="AG157" s="240"/>
      <c r="AH157" s="240"/>
      <c r="AI157" s="238">
        <v>3987886.32</v>
      </c>
      <c r="AJ157" s="239">
        <v>33</v>
      </c>
    </row>
    <row r="158" spans="1:36" s="235" customFormat="1" ht="21.75" customHeight="1" x14ac:dyDescent="0.25">
      <c r="A158" s="236" t="s">
        <v>288</v>
      </c>
      <c r="B158" s="237">
        <v>22</v>
      </c>
      <c r="C158" s="238">
        <v>127213.46</v>
      </c>
      <c r="D158" s="239">
        <v>1</v>
      </c>
      <c r="E158" s="240"/>
      <c r="F158" s="240"/>
      <c r="G158" s="240"/>
      <c r="H158" s="240"/>
      <c r="I158" s="240"/>
      <c r="J158" s="240"/>
      <c r="K158" s="238">
        <v>763280.76</v>
      </c>
      <c r="L158" s="239">
        <v>6</v>
      </c>
      <c r="M158" s="240"/>
      <c r="N158" s="240"/>
      <c r="O158" s="240"/>
      <c r="P158" s="240"/>
      <c r="Q158" s="240"/>
      <c r="R158" s="240"/>
      <c r="S158" s="240"/>
      <c r="T158" s="240"/>
      <c r="U158" s="240"/>
      <c r="V158" s="240"/>
      <c r="W158" s="240"/>
      <c r="X158" s="240"/>
      <c r="Y158" s="240"/>
      <c r="Z158" s="240"/>
      <c r="AA158" s="240"/>
      <c r="AB158" s="240"/>
      <c r="AC158" s="238">
        <v>254426.92</v>
      </c>
      <c r="AD158" s="239">
        <v>2</v>
      </c>
      <c r="AE158" s="240"/>
      <c r="AF158" s="240"/>
      <c r="AG158" s="240"/>
      <c r="AH158" s="240"/>
      <c r="AI158" s="238">
        <v>1144921.1399999999</v>
      </c>
      <c r="AJ158" s="239">
        <v>9</v>
      </c>
    </row>
    <row r="159" spans="1:36" s="235" customFormat="1" ht="21.75" customHeight="1" x14ac:dyDescent="0.25">
      <c r="A159" s="236" t="s">
        <v>284</v>
      </c>
      <c r="B159" s="237">
        <v>23</v>
      </c>
      <c r="C159" s="238">
        <v>108025</v>
      </c>
      <c r="D159" s="239">
        <v>1</v>
      </c>
      <c r="E159" s="240"/>
      <c r="F159" s="240"/>
      <c r="G159" s="240"/>
      <c r="H159" s="240"/>
      <c r="I159" s="240"/>
      <c r="J159" s="240"/>
      <c r="K159" s="240"/>
      <c r="L159" s="240"/>
      <c r="M159" s="240"/>
      <c r="N159" s="240"/>
      <c r="O159" s="238">
        <v>972225</v>
      </c>
      <c r="P159" s="239">
        <v>9</v>
      </c>
      <c r="Q159" s="240"/>
      <c r="R159" s="240"/>
      <c r="S159" s="240"/>
      <c r="T159" s="240"/>
      <c r="U159" s="240"/>
      <c r="V159" s="240"/>
      <c r="W159" s="240"/>
      <c r="X159" s="240"/>
      <c r="Y159" s="240"/>
      <c r="Z159" s="240"/>
      <c r="AA159" s="240"/>
      <c r="AB159" s="240"/>
      <c r="AC159" s="240"/>
      <c r="AD159" s="240"/>
      <c r="AE159" s="240"/>
      <c r="AF159" s="240"/>
      <c r="AG159" s="240"/>
      <c r="AH159" s="240"/>
      <c r="AI159" s="238">
        <v>1080250</v>
      </c>
      <c r="AJ159" s="239">
        <v>10</v>
      </c>
    </row>
    <row r="160" spans="1:36" s="235" customFormat="1" ht="21.75" customHeight="1" x14ac:dyDescent="0.25">
      <c r="A160" s="236" t="s">
        <v>285</v>
      </c>
      <c r="B160" s="237">
        <v>25</v>
      </c>
      <c r="C160" s="238">
        <v>2567520.54</v>
      </c>
      <c r="D160" s="239">
        <v>38</v>
      </c>
      <c r="E160" s="240"/>
      <c r="F160" s="240"/>
      <c r="G160" s="240"/>
      <c r="H160" s="240"/>
      <c r="I160" s="238">
        <v>15607822.23</v>
      </c>
      <c r="J160" s="239">
        <v>231</v>
      </c>
      <c r="K160" s="240"/>
      <c r="L160" s="240"/>
      <c r="M160" s="240"/>
      <c r="N160" s="240"/>
      <c r="O160" s="240"/>
      <c r="P160" s="240"/>
      <c r="Q160" s="240"/>
      <c r="R160" s="240"/>
      <c r="S160" s="240"/>
      <c r="T160" s="240"/>
      <c r="U160" s="240"/>
      <c r="V160" s="240"/>
      <c r="W160" s="240"/>
      <c r="X160" s="240"/>
      <c r="Y160" s="240"/>
      <c r="Z160" s="240"/>
      <c r="AA160" s="240"/>
      <c r="AB160" s="240"/>
      <c r="AC160" s="240"/>
      <c r="AD160" s="240"/>
      <c r="AE160" s="240"/>
      <c r="AF160" s="240"/>
      <c r="AG160" s="240"/>
      <c r="AH160" s="240"/>
      <c r="AI160" s="238">
        <v>18175342.77</v>
      </c>
      <c r="AJ160" s="239">
        <v>269</v>
      </c>
    </row>
    <row r="161" spans="1:36" s="235" customFormat="1" ht="11.25" customHeight="1" x14ac:dyDescent="0.25">
      <c r="A161" s="236" t="s">
        <v>285</v>
      </c>
      <c r="B161" s="237">
        <v>26</v>
      </c>
      <c r="C161" s="238">
        <v>83107.92</v>
      </c>
      <c r="D161" s="239">
        <v>1</v>
      </c>
      <c r="E161" s="240"/>
      <c r="F161" s="240"/>
      <c r="G161" s="240"/>
      <c r="H161" s="240"/>
      <c r="I161" s="238">
        <v>332431.68</v>
      </c>
      <c r="J161" s="239">
        <v>4</v>
      </c>
      <c r="K161" s="240"/>
      <c r="L161" s="240"/>
      <c r="M161" s="240"/>
      <c r="N161" s="240"/>
      <c r="O161" s="240"/>
      <c r="P161" s="240"/>
      <c r="Q161" s="240"/>
      <c r="R161" s="240"/>
      <c r="S161" s="240"/>
      <c r="T161" s="240"/>
      <c r="U161" s="240"/>
      <c r="V161" s="240"/>
      <c r="W161" s="240"/>
      <c r="X161" s="240"/>
      <c r="Y161" s="240"/>
      <c r="Z161" s="240"/>
      <c r="AA161" s="240"/>
      <c r="AB161" s="240"/>
      <c r="AC161" s="240"/>
      <c r="AD161" s="240"/>
      <c r="AE161" s="240"/>
      <c r="AF161" s="240"/>
      <c r="AG161" s="240"/>
      <c r="AH161" s="240"/>
      <c r="AI161" s="238">
        <v>415539.6</v>
      </c>
      <c r="AJ161" s="239">
        <v>5</v>
      </c>
    </row>
    <row r="162" spans="1:36" s="235" customFormat="1" ht="21.75" customHeight="1" x14ac:dyDescent="0.25">
      <c r="A162" s="236" t="s">
        <v>287</v>
      </c>
      <c r="B162" s="237">
        <v>30</v>
      </c>
      <c r="C162" s="238">
        <v>2368078.11</v>
      </c>
      <c r="D162" s="239">
        <v>19</v>
      </c>
      <c r="E162" s="240"/>
      <c r="F162" s="240"/>
      <c r="G162" s="240"/>
      <c r="H162" s="240"/>
      <c r="I162" s="240"/>
      <c r="J162" s="240"/>
      <c r="K162" s="240"/>
      <c r="L162" s="240"/>
      <c r="M162" s="240"/>
      <c r="N162" s="240"/>
      <c r="O162" s="240"/>
      <c r="P162" s="240"/>
      <c r="Q162" s="240"/>
      <c r="R162" s="240"/>
      <c r="S162" s="240"/>
      <c r="T162" s="240"/>
      <c r="U162" s="240"/>
      <c r="V162" s="240"/>
      <c r="W162" s="240"/>
      <c r="X162" s="240"/>
      <c r="Y162" s="240"/>
      <c r="Z162" s="240"/>
      <c r="AA162" s="240"/>
      <c r="AB162" s="240"/>
      <c r="AC162" s="240"/>
      <c r="AD162" s="240"/>
      <c r="AE162" s="240"/>
      <c r="AF162" s="240"/>
      <c r="AG162" s="240"/>
      <c r="AH162" s="240"/>
      <c r="AI162" s="238">
        <v>2368078.11</v>
      </c>
      <c r="AJ162" s="239">
        <v>19</v>
      </c>
    </row>
    <row r="163" spans="1:36" s="235" customFormat="1" ht="21.75" customHeight="1" x14ac:dyDescent="0.25">
      <c r="A163" s="236" t="s">
        <v>275</v>
      </c>
      <c r="B163" s="237">
        <v>31</v>
      </c>
      <c r="C163" s="238">
        <v>2928110.94</v>
      </c>
      <c r="D163" s="239">
        <v>18</v>
      </c>
      <c r="E163" s="240"/>
      <c r="F163" s="240"/>
      <c r="G163" s="240"/>
      <c r="H163" s="240"/>
      <c r="I163" s="240"/>
      <c r="J163" s="240"/>
      <c r="K163" s="240"/>
      <c r="L163" s="240"/>
      <c r="M163" s="240"/>
      <c r="N163" s="240"/>
      <c r="O163" s="240"/>
      <c r="P163" s="240"/>
      <c r="Q163" s="240"/>
      <c r="R163" s="240"/>
      <c r="S163" s="240"/>
      <c r="T163" s="240"/>
      <c r="U163" s="240"/>
      <c r="V163" s="240"/>
      <c r="W163" s="238">
        <v>2928110.94</v>
      </c>
      <c r="X163" s="239">
        <v>18</v>
      </c>
      <c r="Y163" s="240"/>
      <c r="Z163" s="240"/>
      <c r="AA163" s="240"/>
      <c r="AB163" s="240"/>
      <c r="AC163" s="240"/>
      <c r="AD163" s="240"/>
      <c r="AE163" s="238">
        <v>1789401.13</v>
      </c>
      <c r="AF163" s="239">
        <v>11</v>
      </c>
      <c r="AG163" s="238">
        <v>9760369.8000000007</v>
      </c>
      <c r="AH163" s="239">
        <v>60</v>
      </c>
      <c r="AI163" s="238">
        <v>17405992.809999999</v>
      </c>
      <c r="AJ163" s="239">
        <v>107</v>
      </c>
    </row>
    <row r="164" spans="1:36" s="235" customFormat="1" ht="21.75" customHeight="1" x14ac:dyDescent="0.25">
      <c r="A164" s="236" t="s">
        <v>275</v>
      </c>
      <c r="B164" s="237">
        <v>32</v>
      </c>
      <c r="C164" s="238">
        <v>2460429.4</v>
      </c>
      <c r="D164" s="239">
        <v>11</v>
      </c>
      <c r="E164" s="240"/>
      <c r="F164" s="240"/>
      <c r="G164" s="240"/>
      <c r="H164" s="240"/>
      <c r="I164" s="240"/>
      <c r="J164" s="240"/>
      <c r="K164" s="240"/>
      <c r="L164" s="240"/>
      <c r="M164" s="240"/>
      <c r="N164" s="240"/>
      <c r="O164" s="240"/>
      <c r="P164" s="240"/>
      <c r="Q164" s="240"/>
      <c r="R164" s="240"/>
      <c r="S164" s="240"/>
      <c r="T164" s="240"/>
      <c r="U164" s="240"/>
      <c r="V164" s="240"/>
      <c r="W164" s="238">
        <v>2684104.7999999998</v>
      </c>
      <c r="X164" s="239">
        <v>12</v>
      </c>
      <c r="Y164" s="240"/>
      <c r="Z164" s="240"/>
      <c r="AA164" s="240"/>
      <c r="AB164" s="240"/>
      <c r="AC164" s="240"/>
      <c r="AD164" s="240"/>
      <c r="AE164" s="238">
        <v>1118377</v>
      </c>
      <c r="AF164" s="239">
        <v>5</v>
      </c>
      <c r="AG164" s="238">
        <v>2684104.7999999998</v>
      </c>
      <c r="AH164" s="239">
        <v>12</v>
      </c>
      <c r="AI164" s="238">
        <v>8947016</v>
      </c>
      <c r="AJ164" s="239">
        <v>40</v>
      </c>
    </row>
    <row r="165" spans="1:36" s="235" customFormat="1" ht="21.75" customHeight="1" x14ac:dyDescent="0.25">
      <c r="A165" s="236" t="s">
        <v>275</v>
      </c>
      <c r="B165" s="237">
        <v>33</v>
      </c>
      <c r="C165" s="238">
        <v>1423389.8</v>
      </c>
      <c r="D165" s="239">
        <v>5</v>
      </c>
      <c r="E165" s="240"/>
      <c r="F165" s="240"/>
      <c r="G165" s="240"/>
      <c r="H165" s="240"/>
      <c r="I165" s="240"/>
      <c r="J165" s="240"/>
      <c r="K165" s="240"/>
      <c r="L165" s="240"/>
      <c r="M165" s="240"/>
      <c r="N165" s="240"/>
      <c r="O165" s="240"/>
      <c r="P165" s="240"/>
      <c r="Q165" s="240"/>
      <c r="R165" s="240"/>
      <c r="S165" s="240"/>
      <c r="T165" s="240"/>
      <c r="U165" s="240"/>
      <c r="V165" s="240"/>
      <c r="W165" s="238">
        <v>854033.88</v>
      </c>
      <c r="X165" s="239">
        <v>3</v>
      </c>
      <c r="Y165" s="240"/>
      <c r="Z165" s="240"/>
      <c r="AA165" s="240"/>
      <c r="AB165" s="240"/>
      <c r="AC165" s="240"/>
      <c r="AD165" s="240"/>
      <c r="AE165" s="238">
        <v>284677.96000000002</v>
      </c>
      <c r="AF165" s="239">
        <v>1</v>
      </c>
      <c r="AG165" s="238">
        <v>854033.88</v>
      </c>
      <c r="AH165" s="239">
        <v>3</v>
      </c>
      <c r="AI165" s="238">
        <v>3416135.52</v>
      </c>
      <c r="AJ165" s="239">
        <v>12</v>
      </c>
    </row>
    <row r="166" spans="1:36" s="235" customFormat="1" ht="21.75" customHeight="1" x14ac:dyDescent="0.25">
      <c r="A166" s="236" t="s">
        <v>275</v>
      </c>
      <c r="B166" s="237">
        <v>34</v>
      </c>
      <c r="C166" s="238">
        <v>2903697.8</v>
      </c>
      <c r="D166" s="239">
        <v>20</v>
      </c>
      <c r="E166" s="240"/>
      <c r="F166" s="240"/>
      <c r="G166" s="240"/>
      <c r="H166" s="240"/>
      <c r="I166" s="240"/>
      <c r="J166" s="240"/>
      <c r="K166" s="240"/>
      <c r="L166" s="240"/>
      <c r="M166" s="240"/>
      <c r="N166" s="240"/>
      <c r="O166" s="240"/>
      <c r="P166" s="240"/>
      <c r="Q166" s="240"/>
      <c r="R166" s="240"/>
      <c r="S166" s="240"/>
      <c r="T166" s="240"/>
      <c r="U166" s="240"/>
      <c r="V166" s="240"/>
      <c r="W166" s="238">
        <v>871109.34</v>
      </c>
      <c r="X166" s="239">
        <v>6</v>
      </c>
      <c r="Y166" s="240"/>
      <c r="Z166" s="240"/>
      <c r="AA166" s="240"/>
      <c r="AB166" s="240"/>
      <c r="AC166" s="240"/>
      <c r="AD166" s="240"/>
      <c r="AE166" s="238">
        <v>1016294.23</v>
      </c>
      <c r="AF166" s="239">
        <v>7</v>
      </c>
      <c r="AG166" s="238">
        <v>8275538.7300000004</v>
      </c>
      <c r="AH166" s="239">
        <v>57</v>
      </c>
      <c r="AI166" s="238">
        <v>13066640.1</v>
      </c>
      <c r="AJ166" s="239">
        <v>90</v>
      </c>
    </row>
    <row r="167" spans="1:36" s="235" customFormat="1" ht="21.75" customHeight="1" x14ac:dyDescent="0.25">
      <c r="A167" s="236" t="s">
        <v>275</v>
      </c>
      <c r="B167" s="237">
        <v>35</v>
      </c>
      <c r="C167" s="238">
        <v>2195920.1</v>
      </c>
      <c r="D167" s="239">
        <v>11</v>
      </c>
      <c r="E167" s="240"/>
      <c r="F167" s="240"/>
      <c r="G167" s="240"/>
      <c r="H167" s="240"/>
      <c r="I167" s="240"/>
      <c r="J167" s="240"/>
      <c r="K167" s="240"/>
      <c r="L167" s="240"/>
      <c r="M167" s="240"/>
      <c r="N167" s="240"/>
      <c r="O167" s="240"/>
      <c r="P167" s="240"/>
      <c r="Q167" s="240"/>
      <c r="R167" s="240"/>
      <c r="S167" s="240"/>
      <c r="T167" s="240"/>
      <c r="U167" s="240"/>
      <c r="V167" s="240"/>
      <c r="W167" s="238">
        <v>1597032.8</v>
      </c>
      <c r="X167" s="239">
        <v>8</v>
      </c>
      <c r="Y167" s="240"/>
      <c r="Z167" s="240"/>
      <c r="AA167" s="240"/>
      <c r="AB167" s="240"/>
      <c r="AC167" s="240"/>
      <c r="AD167" s="240"/>
      <c r="AE167" s="238">
        <v>798516.4</v>
      </c>
      <c r="AF167" s="239">
        <v>4</v>
      </c>
      <c r="AG167" s="238">
        <v>2195920.1</v>
      </c>
      <c r="AH167" s="239">
        <v>11</v>
      </c>
      <c r="AI167" s="238">
        <v>6787389.4000000004</v>
      </c>
      <c r="AJ167" s="239">
        <v>34</v>
      </c>
    </row>
    <row r="168" spans="1:36" s="235" customFormat="1" ht="21.75" customHeight="1" x14ac:dyDescent="0.25">
      <c r="A168" s="236" t="s">
        <v>275</v>
      </c>
      <c r="B168" s="237">
        <v>36</v>
      </c>
      <c r="C168" s="238">
        <v>1016293.2</v>
      </c>
      <c r="D168" s="239">
        <v>4</v>
      </c>
      <c r="E168" s="240"/>
      <c r="F168" s="240"/>
      <c r="G168" s="240"/>
      <c r="H168" s="240"/>
      <c r="I168" s="240"/>
      <c r="J168" s="240"/>
      <c r="K168" s="240"/>
      <c r="L168" s="240"/>
      <c r="M168" s="240"/>
      <c r="N168" s="240"/>
      <c r="O168" s="240"/>
      <c r="P168" s="240"/>
      <c r="Q168" s="240"/>
      <c r="R168" s="240"/>
      <c r="S168" s="240"/>
      <c r="T168" s="240"/>
      <c r="U168" s="240"/>
      <c r="V168" s="240"/>
      <c r="W168" s="238">
        <v>508146.6</v>
      </c>
      <c r="X168" s="239">
        <v>2</v>
      </c>
      <c r="Y168" s="240"/>
      <c r="Z168" s="240"/>
      <c r="AA168" s="240"/>
      <c r="AB168" s="240"/>
      <c r="AC168" s="240"/>
      <c r="AD168" s="240"/>
      <c r="AE168" s="240"/>
      <c r="AF168" s="240"/>
      <c r="AG168" s="238">
        <v>1016293.2</v>
      </c>
      <c r="AH168" s="239">
        <v>4</v>
      </c>
      <c r="AI168" s="238">
        <v>2540733</v>
      </c>
      <c r="AJ168" s="239">
        <v>10</v>
      </c>
    </row>
    <row r="169" spans="1:36" s="235" customFormat="1" ht="21.75" customHeight="1" x14ac:dyDescent="0.25">
      <c r="A169" s="236" t="s">
        <v>275</v>
      </c>
      <c r="B169" s="237">
        <v>37</v>
      </c>
      <c r="C169" s="238">
        <v>2939321.22</v>
      </c>
      <c r="D169" s="239">
        <v>22</v>
      </c>
      <c r="E169" s="240"/>
      <c r="F169" s="240"/>
      <c r="G169" s="240"/>
      <c r="H169" s="240"/>
      <c r="I169" s="240"/>
      <c r="J169" s="240"/>
      <c r="K169" s="240"/>
      <c r="L169" s="240"/>
      <c r="M169" s="240"/>
      <c r="N169" s="240"/>
      <c r="O169" s="240"/>
      <c r="P169" s="240"/>
      <c r="Q169" s="240"/>
      <c r="R169" s="240"/>
      <c r="S169" s="240"/>
      <c r="T169" s="240"/>
      <c r="U169" s="240"/>
      <c r="V169" s="240"/>
      <c r="W169" s="240"/>
      <c r="X169" s="240"/>
      <c r="Y169" s="240"/>
      <c r="Z169" s="240"/>
      <c r="AA169" s="240"/>
      <c r="AB169" s="240"/>
      <c r="AC169" s="240"/>
      <c r="AD169" s="240"/>
      <c r="AE169" s="240"/>
      <c r="AF169" s="240"/>
      <c r="AG169" s="240"/>
      <c r="AH169" s="240"/>
      <c r="AI169" s="238">
        <v>2939321.22</v>
      </c>
      <c r="AJ169" s="239">
        <v>22</v>
      </c>
    </row>
    <row r="170" spans="1:36" s="235" customFormat="1" ht="21.75" customHeight="1" x14ac:dyDescent="0.25">
      <c r="A170" s="236" t="s">
        <v>275</v>
      </c>
      <c r="B170" s="237">
        <v>39</v>
      </c>
      <c r="C170" s="238">
        <v>4877547.62</v>
      </c>
      <c r="D170" s="239">
        <v>22</v>
      </c>
      <c r="E170" s="240"/>
      <c r="F170" s="240"/>
      <c r="G170" s="240"/>
      <c r="H170" s="240"/>
      <c r="I170" s="240"/>
      <c r="J170" s="240"/>
      <c r="K170" s="240"/>
      <c r="L170" s="240"/>
      <c r="M170" s="240"/>
      <c r="N170" s="240"/>
      <c r="O170" s="240"/>
      <c r="P170" s="240"/>
      <c r="Q170" s="240"/>
      <c r="R170" s="240"/>
      <c r="S170" s="240"/>
      <c r="T170" s="240"/>
      <c r="U170" s="240"/>
      <c r="V170" s="240"/>
      <c r="W170" s="240"/>
      <c r="X170" s="240"/>
      <c r="Y170" s="240"/>
      <c r="Z170" s="240"/>
      <c r="AA170" s="240"/>
      <c r="AB170" s="240"/>
      <c r="AC170" s="240"/>
      <c r="AD170" s="240"/>
      <c r="AE170" s="240"/>
      <c r="AF170" s="240"/>
      <c r="AG170" s="240"/>
      <c r="AH170" s="240"/>
      <c r="AI170" s="238">
        <v>4877547.62</v>
      </c>
      <c r="AJ170" s="239">
        <v>22</v>
      </c>
    </row>
    <row r="171" spans="1:36" s="235" customFormat="1" ht="21.75" customHeight="1" x14ac:dyDescent="0.25">
      <c r="A171" s="236" t="s">
        <v>275</v>
      </c>
      <c r="B171" s="237">
        <v>40</v>
      </c>
      <c r="C171" s="238">
        <v>4992995.4000000004</v>
      </c>
      <c r="D171" s="239">
        <v>15</v>
      </c>
      <c r="E171" s="240"/>
      <c r="F171" s="240"/>
      <c r="G171" s="240"/>
      <c r="H171" s="240"/>
      <c r="I171" s="240"/>
      <c r="J171" s="240"/>
      <c r="K171" s="240"/>
      <c r="L171" s="240"/>
      <c r="M171" s="240"/>
      <c r="N171" s="240"/>
      <c r="O171" s="240"/>
      <c r="P171" s="240"/>
      <c r="Q171" s="240"/>
      <c r="R171" s="240"/>
      <c r="S171" s="240"/>
      <c r="T171" s="240"/>
      <c r="U171" s="240"/>
      <c r="V171" s="240"/>
      <c r="W171" s="240"/>
      <c r="X171" s="240"/>
      <c r="Y171" s="240"/>
      <c r="Z171" s="240"/>
      <c r="AA171" s="240"/>
      <c r="AB171" s="240"/>
      <c r="AC171" s="240"/>
      <c r="AD171" s="240"/>
      <c r="AE171" s="240"/>
      <c r="AF171" s="240"/>
      <c r="AG171" s="240"/>
      <c r="AH171" s="240"/>
      <c r="AI171" s="238">
        <v>4992995.4000000004</v>
      </c>
      <c r="AJ171" s="239">
        <v>15</v>
      </c>
    </row>
    <row r="172" spans="1:36" s="235" customFormat="1" ht="21.75" customHeight="1" x14ac:dyDescent="0.25">
      <c r="A172" s="236" t="s">
        <v>289</v>
      </c>
      <c r="B172" s="237">
        <v>43</v>
      </c>
      <c r="C172" s="238">
        <v>1441289.19</v>
      </c>
      <c r="D172" s="239">
        <v>11</v>
      </c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38">
        <v>5896183.0499999998</v>
      </c>
      <c r="R172" s="239">
        <v>45</v>
      </c>
      <c r="S172" s="240"/>
      <c r="T172" s="240"/>
      <c r="U172" s="240"/>
      <c r="V172" s="240"/>
      <c r="W172" s="240"/>
      <c r="X172" s="240"/>
      <c r="Y172" s="240"/>
      <c r="Z172" s="240"/>
      <c r="AA172" s="240"/>
      <c r="AB172" s="240"/>
      <c r="AC172" s="240"/>
      <c r="AD172" s="240"/>
      <c r="AE172" s="240"/>
      <c r="AF172" s="240"/>
      <c r="AG172" s="238">
        <v>393078.87</v>
      </c>
      <c r="AH172" s="239">
        <v>3</v>
      </c>
      <c r="AI172" s="238">
        <v>7730551.1100000003</v>
      </c>
      <c r="AJ172" s="239">
        <v>59</v>
      </c>
    </row>
    <row r="173" spans="1:36" s="235" customFormat="1" ht="21.75" customHeight="1" x14ac:dyDescent="0.25">
      <c r="A173" s="236" t="s">
        <v>289</v>
      </c>
      <c r="B173" s="237">
        <v>44</v>
      </c>
      <c r="C173" s="240"/>
      <c r="D173" s="240"/>
      <c r="E173" s="240"/>
      <c r="F173" s="240"/>
      <c r="G173" s="240"/>
      <c r="H173" s="240"/>
      <c r="I173" s="240"/>
      <c r="J173" s="240"/>
      <c r="K173" s="240"/>
      <c r="L173" s="240"/>
      <c r="M173" s="240"/>
      <c r="N173" s="240"/>
      <c r="O173" s="240"/>
      <c r="P173" s="240"/>
      <c r="Q173" s="238">
        <v>6049946.3600000003</v>
      </c>
      <c r="R173" s="239">
        <v>31</v>
      </c>
      <c r="S173" s="240"/>
      <c r="T173" s="240"/>
      <c r="U173" s="240"/>
      <c r="V173" s="240"/>
      <c r="W173" s="240"/>
      <c r="X173" s="240"/>
      <c r="Y173" s="240"/>
      <c r="Z173" s="240"/>
      <c r="AA173" s="240"/>
      <c r="AB173" s="240"/>
      <c r="AC173" s="240"/>
      <c r="AD173" s="240"/>
      <c r="AE173" s="240"/>
      <c r="AF173" s="240"/>
      <c r="AG173" s="240"/>
      <c r="AH173" s="240"/>
      <c r="AI173" s="238">
        <v>6049946.3600000003</v>
      </c>
      <c r="AJ173" s="239">
        <v>31</v>
      </c>
    </row>
    <row r="174" spans="1:36" s="235" customFormat="1" ht="21.75" customHeight="1" x14ac:dyDescent="0.25">
      <c r="A174" s="236" t="s">
        <v>289</v>
      </c>
      <c r="B174" s="237">
        <v>46</v>
      </c>
      <c r="C174" s="238">
        <v>2497329.1800000002</v>
      </c>
      <c r="D174" s="239">
        <v>18</v>
      </c>
      <c r="E174" s="240"/>
      <c r="F174" s="240"/>
      <c r="G174" s="240"/>
      <c r="H174" s="240"/>
      <c r="I174" s="240"/>
      <c r="J174" s="240"/>
      <c r="K174" s="240"/>
      <c r="L174" s="240"/>
      <c r="M174" s="240"/>
      <c r="N174" s="240"/>
      <c r="O174" s="240"/>
      <c r="P174" s="240"/>
      <c r="Q174" s="238">
        <v>8463171.1099999994</v>
      </c>
      <c r="R174" s="239">
        <v>61</v>
      </c>
      <c r="S174" s="240"/>
      <c r="T174" s="240"/>
      <c r="U174" s="240"/>
      <c r="V174" s="240"/>
      <c r="W174" s="240"/>
      <c r="X174" s="240"/>
      <c r="Y174" s="238">
        <v>693702.55</v>
      </c>
      <c r="Z174" s="239">
        <v>5</v>
      </c>
      <c r="AA174" s="240"/>
      <c r="AB174" s="240"/>
      <c r="AC174" s="240"/>
      <c r="AD174" s="240"/>
      <c r="AE174" s="240"/>
      <c r="AF174" s="240"/>
      <c r="AG174" s="238">
        <v>416221.53</v>
      </c>
      <c r="AH174" s="239">
        <v>3</v>
      </c>
      <c r="AI174" s="238">
        <v>12070424.369999999</v>
      </c>
      <c r="AJ174" s="239">
        <v>87</v>
      </c>
    </row>
    <row r="175" spans="1:36" s="235" customFormat="1" ht="21.75" customHeight="1" x14ac:dyDescent="0.25">
      <c r="A175" s="236" t="s">
        <v>289</v>
      </c>
      <c r="B175" s="237">
        <v>47</v>
      </c>
      <c r="C175" s="240"/>
      <c r="D175" s="240"/>
      <c r="E175" s="240"/>
      <c r="F175" s="240"/>
      <c r="G175" s="240"/>
      <c r="H175" s="240"/>
      <c r="I175" s="240"/>
      <c r="J175" s="240"/>
      <c r="K175" s="240"/>
      <c r="L175" s="240"/>
      <c r="M175" s="240"/>
      <c r="N175" s="240"/>
      <c r="O175" s="240"/>
      <c r="P175" s="240"/>
      <c r="Q175" s="238">
        <v>651362.26</v>
      </c>
      <c r="R175" s="239">
        <v>2</v>
      </c>
      <c r="S175" s="240"/>
      <c r="T175" s="240"/>
      <c r="U175" s="240"/>
      <c r="V175" s="240"/>
      <c r="W175" s="240"/>
      <c r="X175" s="240"/>
      <c r="Y175" s="240"/>
      <c r="Z175" s="240"/>
      <c r="AA175" s="240"/>
      <c r="AB175" s="240"/>
      <c r="AC175" s="240"/>
      <c r="AD175" s="240"/>
      <c r="AE175" s="240"/>
      <c r="AF175" s="240"/>
      <c r="AG175" s="240"/>
      <c r="AH175" s="240"/>
      <c r="AI175" s="238">
        <v>651362.26</v>
      </c>
      <c r="AJ175" s="239">
        <v>2</v>
      </c>
    </row>
    <row r="176" spans="1:36" s="235" customFormat="1" ht="21.75" customHeight="1" x14ac:dyDescent="0.25">
      <c r="A176" s="236" t="s">
        <v>281</v>
      </c>
      <c r="B176" s="237">
        <v>48</v>
      </c>
      <c r="C176" s="238">
        <v>1168372.6599999999</v>
      </c>
      <c r="D176" s="239">
        <v>13</v>
      </c>
      <c r="E176" s="238">
        <v>6920361.1399999997</v>
      </c>
      <c r="F176" s="239">
        <v>77</v>
      </c>
      <c r="G176" s="240"/>
      <c r="H176" s="240"/>
      <c r="I176" s="240"/>
      <c r="J176" s="240"/>
      <c r="K176" s="240"/>
      <c r="L176" s="240"/>
      <c r="M176" s="240"/>
      <c r="N176" s="240"/>
      <c r="O176" s="240"/>
      <c r="P176" s="240"/>
      <c r="Q176" s="240"/>
      <c r="R176" s="240"/>
      <c r="S176" s="238">
        <v>269624.46000000002</v>
      </c>
      <c r="T176" s="239">
        <v>3</v>
      </c>
      <c r="U176" s="240"/>
      <c r="V176" s="240"/>
      <c r="W176" s="240"/>
      <c r="X176" s="240"/>
      <c r="Y176" s="240"/>
      <c r="Z176" s="240"/>
      <c r="AA176" s="240"/>
      <c r="AB176" s="240"/>
      <c r="AC176" s="240"/>
      <c r="AD176" s="240"/>
      <c r="AE176" s="240"/>
      <c r="AF176" s="240"/>
      <c r="AG176" s="240"/>
      <c r="AH176" s="240"/>
      <c r="AI176" s="238">
        <v>8358358.2599999998</v>
      </c>
      <c r="AJ176" s="239">
        <v>93</v>
      </c>
    </row>
    <row r="177" spans="1:36" s="235" customFormat="1" ht="11.25" customHeight="1" x14ac:dyDescent="0.25">
      <c r="A177" s="236" t="s">
        <v>281</v>
      </c>
      <c r="B177" s="237">
        <v>49</v>
      </c>
      <c r="C177" s="240"/>
      <c r="D177" s="240"/>
      <c r="E177" s="238">
        <v>395649.69</v>
      </c>
      <c r="F177" s="239">
        <v>3</v>
      </c>
      <c r="G177" s="240"/>
      <c r="H177" s="240"/>
      <c r="I177" s="240"/>
      <c r="J177" s="240"/>
      <c r="K177" s="240"/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38">
        <v>395649.69</v>
      </c>
      <c r="AJ177" s="239">
        <v>3</v>
      </c>
    </row>
    <row r="178" spans="1:36" s="235" customFormat="1" ht="21.75" customHeight="1" x14ac:dyDescent="0.25">
      <c r="A178" s="236" t="s">
        <v>297</v>
      </c>
      <c r="B178" s="237">
        <v>50</v>
      </c>
      <c r="C178" s="240"/>
      <c r="D178" s="240"/>
      <c r="E178" s="240"/>
      <c r="F178" s="240"/>
      <c r="G178" s="238">
        <v>700471.5</v>
      </c>
      <c r="H178" s="239">
        <v>6</v>
      </c>
      <c r="I178" s="240"/>
      <c r="J178" s="240"/>
      <c r="K178" s="240"/>
      <c r="L178" s="240"/>
      <c r="M178" s="240"/>
      <c r="N178" s="240"/>
      <c r="O178" s="240"/>
      <c r="P178" s="240"/>
      <c r="Q178" s="240"/>
      <c r="R178" s="240"/>
      <c r="S178" s="240"/>
      <c r="T178" s="240"/>
      <c r="U178" s="240"/>
      <c r="V178" s="240"/>
      <c r="W178" s="240"/>
      <c r="X178" s="240"/>
      <c r="Y178" s="240"/>
      <c r="Z178" s="240"/>
      <c r="AA178" s="240"/>
      <c r="AB178" s="240"/>
      <c r="AC178" s="240"/>
      <c r="AD178" s="240"/>
      <c r="AE178" s="240"/>
      <c r="AF178" s="240"/>
      <c r="AG178" s="240"/>
      <c r="AH178" s="240"/>
      <c r="AI178" s="238">
        <v>700471.5</v>
      </c>
      <c r="AJ178" s="239">
        <v>6</v>
      </c>
    </row>
    <row r="179" spans="1:36" s="235" customFormat="1" ht="11.25" customHeight="1" x14ac:dyDescent="0.25">
      <c r="A179" s="236" t="s">
        <v>293</v>
      </c>
      <c r="B179" s="237">
        <v>51</v>
      </c>
      <c r="C179" s="240"/>
      <c r="D179" s="240"/>
      <c r="E179" s="238">
        <v>529384.5</v>
      </c>
      <c r="F179" s="239">
        <v>3</v>
      </c>
      <c r="G179" s="240"/>
      <c r="H179" s="240"/>
      <c r="I179" s="240"/>
      <c r="J179" s="240"/>
      <c r="K179" s="240"/>
      <c r="L179" s="240"/>
      <c r="M179" s="240"/>
      <c r="N179" s="240"/>
      <c r="O179" s="240"/>
      <c r="P179" s="240"/>
      <c r="Q179" s="240"/>
      <c r="R179" s="240"/>
      <c r="S179" s="240"/>
      <c r="T179" s="240"/>
      <c r="U179" s="240"/>
      <c r="V179" s="240"/>
      <c r="W179" s="240"/>
      <c r="X179" s="240"/>
      <c r="Y179" s="240"/>
      <c r="Z179" s="240"/>
      <c r="AA179" s="240"/>
      <c r="AB179" s="240"/>
      <c r="AC179" s="240"/>
      <c r="AD179" s="240"/>
      <c r="AE179" s="240"/>
      <c r="AF179" s="240"/>
      <c r="AG179" s="240"/>
      <c r="AH179" s="240"/>
      <c r="AI179" s="238">
        <v>529384.5</v>
      </c>
      <c r="AJ179" s="239">
        <v>3</v>
      </c>
    </row>
    <row r="180" spans="1:36" s="243" customFormat="1" ht="21.75" customHeight="1" x14ac:dyDescent="0.25">
      <c r="A180" s="347" t="s">
        <v>4</v>
      </c>
      <c r="B180" s="347"/>
      <c r="C180" s="241">
        <v>41231921.359999999</v>
      </c>
      <c r="D180" s="242">
        <v>263</v>
      </c>
      <c r="E180" s="241">
        <v>18200385.91</v>
      </c>
      <c r="F180" s="242">
        <v>126</v>
      </c>
      <c r="G180" s="241">
        <v>700471.5</v>
      </c>
      <c r="H180" s="242">
        <v>6</v>
      </c>
      <c r="I180" s="241">
        <v>15940253.91</v>
      </c>
      <c r="J180" s="242">
        <v>235</v>
      </c>
      <c r="K180" s="241">
        <v>3784406.76</v>
      </c>
      <c r="L180" s="242">
        <v>31</v>
      </c>
      <c r="M180" s="241">
        <v>604225.19999999995</v>
      </c>
      <c r="N180" s="242">
        <v>5</v>
      </c>
      <c r="O180" s="241">
        <v>1600311.24</v>
      </c>
      <c r="P180" s="242">
        <v>13</v>
      </c>
      <c r="Q180" s="241">
        <v>31569193.710000001</v>
      </c>
      <c r="R180" s="242">
        <v>156</v>
      </c>
      <c r="S180" s="241">
        <v>761285.68</v>
      </c>
      <c r="T180" s="242">
        <v>5</v>
      </c>
      <c r="U180" s="241">
        <v>4978562.3099999996</v>
      </c>
      <c r="V180" s="242">
        <v>17</v>
      </c>
      <c r="W180" s="241">
        <v>9913603.0399999991</v>
      </c>
      <c r="X180" s="242">
        <v>52</v>
      </c>
      <c r="Y180" s="241">
        <v>814547.59</v>
      </c>
      <c r="Z180" s="242">
        <v>6</v>
      </c>
      <c r="AA180" s="241">
        <v>2896572.85</v>
      </c>
      <c r="AB180" s="242">
        <v>10</v>
      </c>
      <c r="AC180" s="241">
        <v>254426.92</v>
      </c>
      <c r="AD180" s="242">
        <v>2</v>
      </c>
      <c r="AE180" s="241">
        <v>5007266.72</v>
      </c>
      <c r="AF180" s="242">
        <v>28</v>
      </c>
      <c r="AG180" s="241">
        <v>29903746.68</v>
      </c>
      <c r="AH180" s="242">
        <v>169</v>
      </c>
      <c r="AI180" s="241">
        <v>168161181.38</v>
      </c>
      <c r="AJ180" s="241">
        <v>1124</v>
      </c>
    </row>
    <row r="181" spans="1:36" ht="15.75" customHeight="1" x14ac:dyDescent="0.2"/>
    <row r="182" spans="1:36" ht="15.75" customHeight="1" x14ac:dyDescent="0.2">
      <c r="B182" s="340" t="s">
        <v>374</v>
      </c>
      <c r="C182" s="340"/>
      <c r="D182" s="340"/>
      <c r="E182" s="340"/>
      <c r="F182" s="340"/>
      <c r="G182" s="340"/>
      <c r="H182" s="340"/>
      <c r="I182" s="340"/>
      <c r="J182" s="340"/>
      <c r="K182" s="340"/>
      <c r="L182" s="340"/>
      <c r="M182" s="340"/>
      <c r="N182" s="340"/>
      <c r="O182" s="340"/>
      <c r="P182" s="340"/>
      <c r="Q182" s="340"/>
      <c r="R182" s="340"/>
      <c r="S182" s="340"/>
      <c r="T182" s="340"/>
      <c r="U182" s="340"/>
      <c r="V182" s="340"/>
      <c r="W182" s="340"/>
      <c r="X182" s="340"/>
      <c r="Y182" s="340"/>
      <c r="Z182" s="340"/>
      <c r="AA182" s="340"/>
      <c r="AB182" s="340"/>
      <c r="AC182" s="340"/>
      <c r="AD182" s="340"/>
      <c r="AE182" s="340"/>
      <c r="AF182" s="340"/>
      <c r="AG182" s="340"/>
      <c r="AH182" s="340"/>
      <c r="AI182" s="340"/>
      <c r="AJ182" s="340"/>
    </row>
    <row r="183" spans="1:36" ht="15.75" customHeight="1" x14ac:dyDescent="0.2">
      <c r="A183" s="341" t="s">
        <v>368</v>
      </c>
      <c r="B183" s="341"/>
      <c r="C183" s="341"/>
      <c r="D183" s="341"/>
      <c r="E183" s="341"/>
      <c r="F183" s="341"/>
      <c r="G183" s="341"/>
      <c r="H183" s="341"/>
      <c r="I183" s="341"/>
      <c r="J183" s="341"/>
      <c r="K183" s="341"/>
      <c r="L183" s="341"/>
      <c r="M183" s="341"/>
      <c r="N183" s="341"/>
      <c r="O183" s="341"/>
      <c r="P183" s="341"/>
      <c r="Q183" s="341"/>
      <c r="R183" s="341"/>
      <c r="S183" s="341"/>
      <c r="T183" s="341"/>
      <c r="U183" s="341"/>
      <c r="V183" s="341"/>
      <c r="W183" s="341"/>
      <c r="X183" s="341"/>
      <c r="Y183" s="341"/>
      <c r="Z183" s="341"/>
      <c r="AA183" s="341"/>
      <c r="AB183" s="341"/>
      <c r="AC183" s="341"/>
      <c r="AD183" s="341"/>
      <c r="AE183" s="341"/>
      <c r="AF183" s="341"/>
      <c r="AG183" s="341"/>
      <c r="AH183" s="341"/>
      <c r="AI183" s="341"/>
    </row>
    <row r="184" spans="1:36" ht="12.75" customHeight="1" x14ac:dyDescent="0.2"/>
    <row r="185" spans="1:36" ht="42.75" customHeight="1" x14ac:dyDescent="0.2">
      <c r="A185" s="342" t="s">
        <v>344</v>
      </c>
      <c r="B185" s="342" t="s">
        <v>345</v>
      </c>
      <c r="C185" s="345" t="s">
        <v>346</v>
      </c>
      <c r="D185" s="345"/>
      <c r="E185" s="345" t="s">
        <v>347</v>
      </c>
      <c r="F185" s="345"/>
      <c r="G185" s="345" t="s">
        <v>348</v>
      </c>
      <c r="H185" s="345"/>
      <c r="I185" s="345" t="s">
        <v>349</v>
      </c>
      <c r="J185" s="345"/>
      <c r="K185" s="345" t="s">
        <v>350</v>
      </c>
      <c r="L185" s="345"/>
      <c r="M185" s="345" t="s">
        <v>351</v>
      </c>
      <c r="N185" s="345"/>
      <c r="O185" s="345" t="s">
        <v>352</v>
      </c>
      <c r="P185" s="345"/>
      <c r="Q185" s="345" t="s">
        <v>353</v>
      </c>
      <c r="R185" s="345"/>
      <c r="S185" s="345" t="s">
        <v>354</v>
      </c>
      <c r="T185" s="345"/>
      <c r="U185" s="345" t="s">
        <v>355</v>
      </c>
      <c r="V185" s="345"/>
      <c r="W185" s="345" t="s">
        <v>356</v>
      </c>
      <c r="X185" s="345"/>
      <c r="Y185" s="345" t="s">
        <v>357</v>
      </c>
      <c r="Z185" s="345"/>
      <c r="AA185" s="345" t="s">
        <v>358</v>
      </c>
      <c r="AB185" s="345"/>
      <c r="AC185" s="345" t="s">
        <v>359</v>
      </c>
      <c r="AD185" s="345"/>
      <c r="AE185" s="345" t="s">
        <v>360</v>
      </c>
      <c r="AF185" s="345"/>
      <c r="AG185" s="345" t="s">
        <v>361</v>
      </c>
      <c r="AH185" s="345"/>
      <c r="AI185" s="346" t="s">
        <v>362</v>
      </c>
      <c r="AJ185" s="346"/>
    </row>
    <row r="186" spans="1:36" ht="11.25" customHeight="1" x14ac:dyDescent="0.2">
      <c r="A186" s="343"/>
      <c r="B186" s="343"/>
      <c r="C186" s="233" t="s">
        <v>363</v>
      </c>
      <c r="D186" s="233" t="s">
        <v>225</v>
      </c>
      <c r="E186" s="233" t="s">
        <v>363</v>
      </c>
      <c r="F186" s="233" t="s">
        <v>225</v>
      </c>
      <c r="G186" s="233" t="s">
        <v>363</v>
      </c>
      <c r="H186" s="233" t="s">
        <v>225</v>
      </c>
      <c r="I186" s="233" t="s">
        <v>363</v>
      </c>
      <c r="J186" s="233" t="s">
        <v>225</v>
      </c>
      <c r="K186" s="233" t="s">
        <v>363</v>
      </c>
      <c r="L186" s="233" t="s">
        <v>225</v>
      </c>
      <c r="M186" s="233" t="s">
        <v>363</v>
      </c>
      <c r="N186" s="233" t="s">
        <v>225</v>
      </c>
      <c r="O186" s="233" t="s">
        <v>363</v>
      </c>
      <c r="P186" s="233" t="s">
        <v>225</v>
      </c>
      <c r="Q186" s="233" t="s">
        <v>363</v>
      </c>
      <c r="R186" s="233" t="s">
        <v>225</v>
      </c>
      <c r="S186" s="233" t="s">
        <v>363</v>
      </c>
      <c r="T186" s="233" t="s">
        <v>225</v>
      </c>
      <c r="U186" s="233" t="s">
        <v>363</v>
      </c>
      <c r="V186" s="233" t="s">
        <v>225</v>
      </c>
      <c r="W186" s="233" t="s">
        <v>363</v>
      </c>
      <c r="X186" s="233" t="s">
        <v>225</v>
      </c>
      <c r="Y186" s="233" t="s">
        <v>363</v>
      </c>
      <c r="Z186" s="233" t="s">
        <v>225</v>
      </c>
      <c r="AA186" s="233" t="s">
        <v>363</v>
      </c>
      <c r="AB186" s="233" t="s">
        <v>225</v>
      </c>
      <c r="AC186" s="233" t="s">
        <v>363</v>
      </c>
      <c r="AD186" s="233" t="s">
        <v>225</v>
      </c>
      <c r="AE186" s="233" t="s">
        <v>363</v>
      </c>
      <c r="AF186" s="233" t="s">
        <v>225</v>
      </c>
      <c r="AG186" s="233" t="s">
        <v>363</v>
      </c>
      <c r="AH186" s="233" t="s">
        <v>225</v>
      </c>
      <c r="AI186" s="233" t="s">
        <v>363</v>
      </c>
      <c r="AJ186" s="233" t="s">
        <v>225</v>
      </c>
    </row>
    <row r="187" spans="1:36" s="235" customFormat="1" ht="11.25" customHeight="1" x14ac:dyDescent="0.25">
      <c r="A187" s="344"/>
      <c r="B187" s="344"/>
      <c r="C187" s="234">
        <v>1</v>
      </c>
      <c r="D187" s="234">
        <v>2</v>
      </c>
      <c r="E187" s="234">
        <v>3</v>
      </c>
      <c r="F187" s="234">
        <v>4</v>
      </c>
      <c r="G187" s="234">
        <v>5</v>
      </c>
      <c r="H187" s="234">
        <v>6</v>
      </c>
      <c r="I187" s="234">
        <v>7</v>
      </c>
      <c r="J187" s="234">
        <v>8</v>
      </c>
      <c r="K187" s="234">
        <v>9</v>
      </c>
      <c r="L187" s="234">
        <v>10</v>
      </c>
      <c r="M187" s="234">
        <v>11</v>
      </c>
      <c r="N187" s="234">
        <v>12</v>
      </c>
      <c r="O187" s="234">
        <v>13</v>
      </c>
      <c r="P187" s="234">
        <v>14</v>
      </c>
      <c r="Q187" s="234">
        <v>15</v>
      </c>
      <c r="R187" s="234">
        <v>16</v>
      </c>
      <c r="S187" s="234">
        <v>17</v>
      </c>
      <c r="T187" s="234">
        <v>18</v>
      </c>
      <c r="U187" s="234">
        <v>19</v>
      </c>
      <c r="V187" s="234">
        <v>20</v>
      </c>
      <c r="W187" s="234">
        <v>21</v>
      </c>
      <c r="X187" s="234">
        <v>22</v>
      </c>
      <c r="Y187" s="234">
        <v>23</v>
      </c>
      <c r="Z187" s="234">
        <v>24</v>
      </c>
      <c r="AA187" s="234">
        <v>25</v>
      </c>
      <c r="AB187" s="234">
        <v>26</v>
      </c>
      <c r="AC187" s="234">
        <v>27</v>
      </c>
      <c r="AD187" s="234">
        <v>28</v>
      </c>
      <c r="AE187" s="234">
        <v>29</v>
      </c>
      <c r="AF187" s="234">
        <v>30</v>
      </c>
      <c r="AG187" s="234">
        <v>21</v>
      </c>
      <c r="AH187" s="234">
        <v>32</v>
      </c>
      <c r="AI187" s="234">
        <v>33</v>
      </c>
      <c r="AJ187" s="234">
        <v>34</v>
      </c>
    </row>
    <row r="188" spans="1:36" s="235" customFormat="1" ht="21.75" customHeight="1" x14ac:dyDescent="0.25">
      <c r="A188" s="236" t="s">
        <v>271</v>
      </c>
      <c r="B188" s="237">
        <v>1</v>
      </c>
      <c r="C188" s="238">
        <v>157021.56</v>
      </c>
      <c r="D188" s="239">
        <v>1</v>
      </c>
      <c r="E188" s="238">
        <v>1413194.04</v>
      </c>
      <c r="F188" s="239">
        <v>9</v>
      </c>
      <c r="G188" s="240"/>
      <c r="H188" s="240"/>
      <c r="I188" s="240"/>
      <c r="J188" s="240"/>
      <c r="K188" s="240"/>
      <c r="L188" s="240"/>
      <c r="M188" s="240"/>
      <c r="N188" s="240"/>
      <c r="O188" s="238">
        <v>157021.56</v>
      </c>
      <c r="P188" s="239">
        <v>1</v>
      </c>
      <c r="Q188" s="240"/>
      <c r="R188" s="240"/>
      <c r="S188" s="240"/>
      <c r="T188" s="240"/>
      <c r="U188" s="240"/>
      <c r="V188" s="240"/>
      <c r="W188" s="238">
        <v>628086.24</v>
      </c>
      <c r="X188" s="239">
        <v>4</v>
      </c>
      <c r="Y188" s="238">
        <v>157021.56</v>
      </c>
      <c r="Z188" s="239">
        <v>1</v>
      </c>
      <c r="AA188" s="240"/>
      <c r="AB188" s="240"/>
      <c r="AC188" s="240"/>
      <c r="AD188" s="240"/>
      <c r="AE188" s="240"/>
      <c r="AF188" s="240"/>
      <c r="AG188" s="240"/>
      <c r="AH188" s="240"/>
      <c r="AI188" s="238">
        <v>2512344.96</v>
      </c>
      <c r="AJ188" s="239">
        <v>16</v>
      </c>
    </row>
    <row r="189" spans="1:36" s="235" customFormat="1" ht="21.75" customHeight="1" x14ac:dyDescent="0.25">
      <c r="A189" s="236" t="s">
        <v>271</v>
      </c>
      <c r="B189" s="237">
        <v>2</v>
      </c>
      <c r="C189" s="238">
        <v>340604.56</v>
      </c>
      <c r="D189" s="239">
        <v>2</v>
      </c>
      <c r="E189" s="238">
        <v>170302.28</v>
      </c>
      <c r="F189" s="239">
        <v>1</v>
      </c>
      <c r="G189" s="240"/>
      <c r="H189" s="240"/>
      <c r="I189" s="240"/>
      <c r="J189" s="240"/>
      <c r="K189" s="240"/>
      <c r="L189" s="240"/>
      <c r="M189" s="240"/>
      <c r="N189" s="240"/>
      <c r="O189" s="240"/>
      <c r="P189" s="240"/>
      <c r="Q189" s="240"/>
      <c r="R189" s="240"/>
      <c r="S189" s="240"/>
      <c r="T189" s="240"/>
      <c r="U189" s="240"/>
      <c r="V189" s="240"/>
      <c r="W189" s="238">
        <v>170302.28</v>
      </c>
      <c r="X189" s="239">
        <v>1</v>
      </c>
      <c r="Y189" s="240"/>
      <c r="Z189" s="240"/>
      <c r="AA189" s="240"/>
      <c r="AB189" s="240"/>
      <c r="AC189" s="240"/>
      <c r="AD189" s="240"/>
      <c r="AE189" s="240"/>
      <c r="AF189" s="240"/>
      <c r="AG189" s="240"/>
      <c r="AH189" s="240"/>
      <c r="AI189" s="238">
        <v>681209.12</v>
      </c>
      <c r="AJ189" s="239">
        <v>4</v>
      </c>
    </row>
    <row r="190" spans="1:36" s="235" customFormat="1" ht="21.75" customHeight="1" x14ac:dyDescent="0.25">
      <c r="A190" s="236" t="s">
        <v>364</v>
      </c>
      <c r="B190" s="237">
        <v>5</v>
      </c>
      <c r="C190" s="238">
        <v>503385.2</v>
      </c>
      <c r="D190" s="239">
        <v>4</v>
      </c>
      <c r="E190" s="240"/>
      <c r="F190" s="240"/>
      <c r="G190" s="240"/>
      <c r="H190" s="240"/>
      <c r="I190" s="240"/>
      <c r="J190" s="240"/>
      <c r="K190" s="240"/>
      <c r="L190" s="240"/>
      <c r="M190" s="240"/>
      <c r="N190" s="240"/>
      <c r="O190" s="240"/>
      <c r="P190" s="240"/>
      <c r="Q190" s="240"/>
      <c r="R190" s="240"/>
      <c r="S190" s="240"/>
      <c r="T190" s="240"/>
      <c r="U190" s="240"/>
      <c r="V190" s="240"/>
      <c r="W190" s="240"/>
      <c r="X190" s="240"/>
      <c r="Y190" s="240"/>
      <c r="Z190" s="240"/>
      <c r="AA190" s="240"/>
      <c r="AB190" s="240"/>
      <c r="AC190" s="240"/>
      <c r="AD190" s="240"/>
      <c r="AE190" s="240"/>
      <c r="AF190" s="240"/>
      <c r="AG190" s="240"/>
      <c r="AH190" s="240"/>
      <c r="AI190" s="238">
        <v>503385.2</v>
      </c>
      <c r="AJ190" s="239">
        <v>4</v>
      </c>
    </row>
    <row r="191" spans="1:36" s="235" customFormat="1" ht="21.75" customHeight="1" x14ac:dyDescent="0.25">
      <c r="A191" s="236" t="s">
        <v>282</v>
      </c>
      <c r="B191" s="237">
        <v>6</v>
      </c>
      <c r="C191" s="238">
        <v>1417814.6</v>
      </c>
      <c r="D191" s="239">
        <v>10</v>
      </c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0"/>
      <c r="Z191" s="240"/>
      <c r="AA191" s="240"/>
      <c r="AB191" s="240"/>
      <c r="AC191" s="240"/>
      <c r="AD191" s="240"/>
      <c r="AE191" s="240"/>
      <c r="AF191" s="240"/>
      <c r="AG191" s="240"/>
      <c r="AH191" s="240"/>
      <c r="AI191" s="238">
        <v>1417814.6</v>
      </c>
      <c r="AJ191" s="239">
        <v>10</v>
      </c>
    </row>
    <row r="192" spans="1:36" s="235" customFormat="1" ht="21.75" customHeight="1" x14ac:dyDescent="0.25">
      <c r="A192" s="236" t="s">
        <v>303</v>
      </c>
      <c r="B192" s="237">
        <v>10</v>
      </c>
      <c r="C192" s="240"/>
      <c r="D192" s="240"/>
      <c r="E192" s="240"/>
      <c r="F192" s="240"/>
      <c r="G192" s="240"/>
      <c r="H192" s="240"/>
      <c r="I192" s="240"/>
      <c r="J192" s="240"/>
      <c r="K192" s="240"/>
      <c r="L192" s="240"/>
      <c r="M192" s="240"/>
      <c r="N192" s="240"/>
      <c r="O192" s="240"/>
      <c r="P192" s="240"/>
      <c r="Q192" s="238">
        <v>5021754.7</v>
      </c>
      <c r="R192" s="239">
        <v>10</v>
      </c>
      <c r="S192" s="240"/>
      <c r="T192" s="240"/>
      <c r="U192" s="240"/>
      <c r="V192" s="240"/>
      <c r="W192" s="240"/>
      <c r="X192" s="240"/>
      <c r="Y192" s="240"/>
      <c r="Z192" s="240"/>
      <c r="AA192" s="240"/>
      <c r="AB192" s="240"/>
      <c r="AC192" s="240"/>
      <c r="AD192" s="240"/>
      <c r="AE192" s="240"/>
      <c r="AF192" s="240"/>
      <c r="AG192" s="240"/>
      <c r="AH192" s="240"/>
      <c r="AI192" s="238">
        <v>5021754.7</v>
      </c>
      <c r="AJ192" s="239">
        <v>10</v>
      </c>
    </row>
    <row r="193" spans="1:36" s="235" customFormat="1" ht="21.75" customHeight="1" x14ac:dyDescent="0.25">
      <c r="A193" s="236" t="s">
        <v>303</v>
      </c>
      <c r="B193" s="237">
        <v>11</v>
      </c>
      <c r="C193" s="240"/>
      <c r="D193" s="240"/>
      <c r="E193" s="240"/>
      <c r="F193" s="240"/>
      <c r="G193" s="240"/>
      <c r="H193" s="240"/>
      <c r="I193" s="240"/>
      <c r="J193" s="240"/>
      <c r="K193" s="240"/>
      <c r="L193" s="240"/>
      <c r="M193" s="240"/>
      <c r="N193" s="240"/>
      <c r="O193" s="240"/>
      <c r="P193" s="240"/>
      <c r="Q193" s="238">
        <v>5951797.7599999998</v>
      </c>
      <c r="R193" s="239">
        <v>4</v>
      </c>
      <c r="S193" s="240"/>
      <c r="T193" s="240"/>
      <c r="U193" s="240"/>
      <c r="V193" s="240"/>
      <c r="W193" s="240"/>
      <c r="X193" s="240"/>
      <c r="Y193" s="240"/>
      <c r="Z193" s="240"/>
      <c r="AA193" s="240"/>
      <c r="AB193" s="240"/>
      <c r="AC193" s="240"/>
      <c r="AD193" s="240"/>
      <c r="AE193" s="240"/>
      <c r="AF193" s="240"/>
      <c r="AG193" s="240"/>
      <c r="AH193" s="240"/>
      <c r="AI193" s="238">
        <v>5951797.7599999998</v>
      </c>
      <c r="AJ193" s="239">
        <v>4</v>
      </c>
    </row>
    <row r="194" spans="1:36" s="235" customFormat="1" ht="21.75" customHeight="1" x14ac:dyDescent="0.25">
      <c r="A194" s="236" t="s">
        <v>286</v>
      </c>
      <c r="B194" s="237">
        <v>12</v>
      </c>
      <c r="C194" s="238">
        <v>5245137.5</v>
      </c>
      <c r="D194" s="239">
        <v>34</v>
      </c>
      <c r="E194" s="240"/>
      <c r="F194" s="240"/>
      <c r="G194" s="240"/>
      <c r="H194" s="240"/>
      <c r="I194" s="240"/>
      <c r="J194" s="240"/>
      <c r="K194" s="240"/>
      <c r="L194" s="240"/>
      <c r="M194" s="240"/>
      <c r="N194" s="240"/>
      <c r="O194" s="240"/>
      <c r="P194" s="240"/>
      <c r="Q194" s="240"/>
      <c r="R194" s="240"/>
      <c r="S194" s="240"/>
      <c r="T194" s="240"/>
      <c r="U194" s="240"/>
      <c r="V194" s="240"/>
      <c r="W194" s="240"/>
      <c r="X194" s="240"/>
      <c r="Y194" s="240"/>
      <c r="Z194" s="240"/>
      <c r="AA194" s="240"/>
      <c r="AB194" s="240"/>
      <c r="AC194" s="240"/>
      <c r="AD194" s="240"/>
      <c r="AE194" s="240"/>
      <c r="AF194" s="240"/>
      <c r="AG194" s="240"/>
      <c r="AH194" s="240"/>
      <c r="AI194" s="238">
        <v>5245137.5</v>
      </c>
      <c r="AJ194" s="239">
        <v>34</v>
      </c>
    </row>
    <row r="195" spans="1:36" s="235" customFormat="1" ht="11.25" customHeight="1" x14ac:dyDescent="0.25">
      <c r="A195" s="236" t="s">
        <v>286</v>
      </c>
      <c r="B195" s="237">
        <v>14</v>
      </c>
      <c r="C195" s="238">
        <v>601690.64</v>
      </c>
      <c r="D195" s="239">
        <v>4</v>
      </c>
      <c r="E195" s="240"/>
      <c r="F195" s="240"/>
      <c r="G195" s="240"/>
      <c r="H195" s="240"/>
      <c r="I195" s="240"/>
      <c r="J195" s="240"/>
      <c r="K195" s="240"/>
      <c r="L195" s="240"/>
      <c r="M195" s="240"/>
      <c r="N195" s="240"/>
      <c r="O195" s="240"/>
      <c r="P195" s="240"/>
      <c r="Q195" s="240"/>
      <c r="R195" s="240"/>
      <c r="S195" s="240"/>
      <c r="T195" s="240"/>
      <c r="U195" s="240"/>
      <c r="V195" s="240"/>
      <c r="W195" s="240"/>
      <c r="X195" s="240"/>
      <c r="Y195" s="240"/>
      <c r="Z195" s="240"/>
      <c r="AA195" s="240"/>
      <c r="AB195" s="240"/>
      <c r="AC195" s="240"/>
      <c r="AD195" s="240"/>
      <c r="AE195" s="240"/>
      <c r="AF195" s="240"/>
      <c r="AG195" s="240"/>
      <c r="AH195" s="240"/>
      <c r="AI195" s="238">
        <v>601690.64</v>
      </c>
      <c r="AJ195" s="239">
        <v>4</v>
      </c>
    </row>
    <row r="196" spans="1:36" s="235" customFormat="1" ht="11.25" customHeight="1" x14ac:dyDescent="0.25">
      <c r="A196" s="236" t="s">
        <v>286</v>
      </c>
      <c r="B196" s="237">
        <v>17</v>
      </c>
      <c r="C196" s="238">
        <v>375260.67</v>
      </c>
      <c r="D196" s="239">
        <v>1</v>
      </c>
      <c r="E196" s="240"/>
      <c r="F196" s="240"/>
      <c r="G196" s="240"/>
      <c r="H196" s="240"/>
      <c r="I196" s="240"/>
      <c r="J196" s="240"/>
      <c r="K196" s="240"/>
      <c r="L196" s="240"/>
      <c r="M196" s="240"/>
      <c r="N196" s="240"/>
      <c r="O196" s="240"/>
      <c r="P196" s="240"/>
      <c r="Q196" s="240"/>
      <c r="R196" s="240"/>
      <c r="S196" s="240"/>
      <c r="T196" s="240"/>
      <c r="U196" s="240"/>
      <c r="V196" s="240"/>
      <c r="W196" s="240"/>
      <c r="X196" s="240"/>
      <c r="Y196" s="240"/>
      <c r="Z196" s="240"/>
      <c r="AA196" s="240"/>
      <c r="AB196" s="240"/>
      <c r="AC196" s="240"/>
      <c r="AD196" s="240"/>
      <c r="AE196" s="240"/>
      <c r="AF196" s="240"/>
      <c r="AG196" s="240"/>
      <c r="AH196" s="240"/>
      <c r="AI196" s="238">
        <v>375260.67</v>
      </c>
      <c r="AJ196" s="239">
        <v>1</v>
      </c>
    </row>
    <row r="197" spans="1:36" s="235" customFormat="1" ht="21.75" customHeight="1" x14ac:dyDescent="0.25">
      <c r="A197" s="236" t="s">
        <v>274</v>
      </c>
      <c r="B197" s="237">
        <v>18</v>
      </c>
      <c r="C197" s="240"/>
      <c r="D197" s="240"/>
      <c r="E197" s="238">
        <v>9175483.9800000004</v>
      </c>
      <c r="F197" s="239">
        <v>39</v>
      </c>
      <c r="G197" s="240"/>
      <c r="H197" s="240"/>
      <c r="I197" s="240"/>
      <c r="J197" s="240"/>
      <c r="K197" s="240"/>
      <c r="L197" s="240"/>
      <c r="M197" s="240"/>
      <c r="N197" s="240"/>
      <c r="O197" s="240"/>
      <c r="P197" s="240"/>
      <c r="Q197" s="240"/>
      <c r="R197" s="240"/>
      <c r="S197" s="240"/>
      <c r="T197" s="240"/>
      <c r="U197" s="238">
        <v>4940645.22</v>
      </c>
      <c r="V197" s="239">
        <v>21</v>
      </c>
      <c r="W197" s="240"/>
      <c r="X197" s="240"/>
      <c r="Y197" s="240"/>
      <c r="Z197" s="240"/>
      <c r="AA197" s="238">
        <v>8940215.1600000001</v>
      </c>
      <c r="AB197" s="239">
        <v>38</v>
      </c>
      <c r="AC197" s="240"/>
      <c r="AD197" s="240"/>
      <c r="AE197" s="240"/>
      <c r="AF197" s="240"/>
      <c r="AG197" s="238">
        <v>1646881.74</v>
      </c>
      <c r="AH197" s="239">
        <v>7</v>
      </c>
      <c r="AI197" s="238">
        <v>24703226.100000001</v>
      </c>
      <c r="AJ197" s="239">
        <v>105</v>
      </c>
    </row>
    <row r="198" spans="1:36" s="235" customFormat="1" ht="21.75" customHeight="1" x14ac:dyDescent="0.25">
      <c r="A198" s="236" t="s">
        <v>274</v>
      </c>
      <c r="B198" s="237">
        <v>19</v>
      </c>
      <c r="C198" s="240"/>
      <c r="D198" s="240"/>
      <c r="E198" s="238">
        <v>6192823.5</v>
      </c>
      <c r="F198" s="239">
        <v>18</v>
      </c>
      <c r="G198" s="240"/>
      <c r="H198" s="240"/>
      <c r="I198" s="240"/>
      <c r="J198" s="240"/>
      <c r="K198" s="240"/>
      <c r="L198" s="240"/>
      <c r="M198" s="240"/>
      <c r="N198" s="240"/>
      <c r="O198" s="240"/>
      <c r="P198" s="240"/>
      <c r="Q198" s="240"/>
      <c r="R198" s="240"/>
      <c r="S198" s="240"/>
      <c r="T198" s="240"/>
      <c r="U198" s="238">
        <v>5160686.25</v>
      </c>
      <c r="V198" s="239">
        <v>15</v>
      </c>
      <c r="W198" s="240"/>
      <c r="X198" s="240"/>
      <c r="Y198" s="240"/>
      <c r="Z198" s="240"/>
      <c r="AA198" s="238">
        <v>4128549</v>
      </c>
      <c r="AB198" s="239">
        <v>12</v>
      </c>
      <c r="AC198" s="240"/>
      <c r="AD198" s="240"/>
      <c r="AE198" s="240"/>
      <c r="AF198" s="240"/>
      <c r="AG198" s="238">
        <v>1376183</v>
      </c>
      <c r="AH198" s="239">
        <v>4</v>
      </c>
      <c r="AI198" s="238">
        <v>16858241.75</v>
      </c>
      <c r="AJ198" s="239">
        <v>49</v>
      </c>
    </row>
    <row r="199" spans="1:36" s="235" customFormat="1" ht="21.75" customHeight="1" x14ac:dyDescent="0.25">
      <c r="A199" s="236" t="s">
        <v>288</v>
      </c>
      <c r="B199" s="237">
        <v>20</v>
      </c>
      <c r="C199" s="238">
        <v>1087605.3600000001</v>
      </c>
      <c r="D199" s="239">
        <v>9</v>
      </c>
      <c r="E199" s="240"/>
      <c r="F199" s="240"/>
      <c r="G199" s="240"/>
      <c r="H199" s="240"/>
      <c r="I199" s="240"/>
      <c r="J199" s="240"/>
      <c r="K199" s="238">
        <v>9063378</v>
      </c>
      <c r="L199" s="239">
        <v>75</v>
      </c>
      <c r="M199" s="238">
        <v>2658590.88</v>
      </c>
      <c r="N199" s="239">
        <v>22</v>
      </c>
      <c r="O199" s="240"/>
      <c r="P199" s="240"/>
      <c r="Q199" s="240"/>
      <c r="R199" s="240"/>
      <c r="S199" s="240"/>
      <c r="T199" s="240"/>
      <c r="U199" s="240"/>
      <c r="V199" s="240"/>
      <c r="W199" s="240"/>
      <c r="X199" s="240"/>
      <c r="Y199" s="238">
        <v>483380.16</v>
      </c>
      <c r="Z199" s="239">
        <v>4</v>
      </c>
      <c r="AA199" s="240"/>
      <c r="AB199" s="240"/>
      <c r="AC199" s="240"/>
      <c r="AD199" s="240"/>
      <c r="AE199" s="240"/>
      <c r="AF199" s="240"/>
      <c r="AG199" s="240"/>
      <c r="AH199" s="240"/>
      <c r="AI199" s="238">
        <v>13292954.4</v>
      </c>
      <c r="AJ199" s="239">
        <v>110</v>
      </c>
    </row>
    <row r="200" spans="1:36" s="235" customFormat="1" ht="21.75" customHeight="1" x14ac:dyDescent="0.25">
      <c r="A200" s="236" t="s">
        <v>288</v>
      </c>
      <c r="B200" s="237">
        <v>22</v>
      </c>
      <c r="C200" s="238">
        <v>1144921.1399999999</v>
      </c>
      <c r="D200" s="239">
        <v>9</v>
      </c>
      <c r="E200" s="240"/>
      <c r="F200" s="240"/>
      <c r="G200" s="240"/>
      <c r="H200" s="240"/>
      <c r="I200" s="240"/>
      <c r="J200" s="240"/>
      <c r="K200" s="238">
        <v>1526561.52</v>
      </c>
      <c r="L200" s="239">
        <v>12</v>
      </c>
      <c r="M200" s="240"/>
      <c r="N200" s="240"/>
      <c r="O200" s="240"/>
      <c r="P200" s="240"/>
      <c r="Q200" s="240"/>
      <c r="R200" s="240"/>
      <c r="S200" s="240"/>
      <c r="T200" s="240"/>
      <c r="U200" s="240"/>
      <c r="V200" s="240"/>
      <c r="W200" s="240"/>
      <c r="X200" s="240"/>
      <c r="Y200" s="240"/>
      <c r="Z200" s="240"/>
      <c r="AA200" s="240"/>
      <c r="AB200" s="240"/>
      <c r="AC200" s="238">
        <v>1526561.52</v>
      </c>
      <c r="AD200" s="239">
        <v>12</v>
      </c>
      <c r="AE200" s="240"/>
      <c r="AF200" s="240"/>
      <c r="AG200" s="240"/>
      <c r="AH200" s="240"/>
      <c r="AI200" s="238">
        <v>4198044.18</v>
      </c>
      <c r="AJ200" s="239">
        <v>33</v>
      </c>
    </row>
    <row r="201" spans="1:36" s="235" customFormat="1" ht="21.75" customHeight="1" x14ac:dyDescent="0.25">
      <c r="A201" s="236" t="s">
        <v>284</v>
      </c>
      <c r="B201" s="237">
        <v>23</v>
      </c>
      <c r="C201" s="238">
        <v>108025</v>
      </c>
      <c r="D201" s="239">
        <v>1</v>
      </c>
      <c r="E201" s="240"/>
      <c r="F201" s="240"/>
      <c r="G201" s="240"/>
      <c r="H201" s="240"/>
      <c r="I201" s="240"/>
      <c r="J201" s="240"/>
      <c r="K201" s="240"/>
      <c r="L201" s="240"/>
      <c r="M201" s="240"/>
      <c r="N201" s="240"/>
      <c r="O201" s="238">
        <v>1404325</v>
      </c>
      <c r="P201" s="239">
        <v>13</v>
      </c>
      <c r="Q201" s="240"/>
      <c r="R201" s="240"/>
      <c r="S201" s="240"/>
      <c r="T201" s="240"/>
      <c r="U201" s="240"/>
      <c r="V201" s="240"/>
      <c r="W201" s="240"/>
      <c r="X201" s="240"/>
      <c r="Y201" s="240"/>
      <c r="Z201" s="240"/>
      <c r="AA201" s="240"/>
      <c r="AB201" s="240"/>
      <c r="AC201" s="240"/>
      <c r="AD201" s="240"/>
      <c r="AE201" s="240"/>
      <c r="AF201" s="240"/>
      <c r="AG201" s="240"/>
      <c r="AH201" s="240"/>
      <c r="AI201" s="238">
        <v>1512350</v>
      </c>
      <c r="AJ201" s="239">
        <v>14</v>
      </c>
    </row>
    <row r="202" spans="1:36" s="235" customFormat="1" ht="21.75" customHeight="1" x14ac:dyDescent="0.25">
      <c r="A202" s="236" t="s">
        <v>284</v>
      </c>
      <c r="B202" s="237">
        <v>24</v>
      </c>
      <c r="C202" s="238">
        <v>193717.89</v>
      </c>
      <c r="D202" s="239">
        <v>3</v>
      </c>
      <c r="E202" s="240"/>
      <c r="F202" s="240"/>
      <c r="G202" s="240"/>
      <c r="H202" s="240"/>
      <c r="I202" s="240"/>
      <c r="J202" s="240"/>
      <c r="K202" s="240"/>
      <c r="L202" s="240"/>
      <c r="M202" s="240"/>
      <c r="N202" s="240"/>
      <c r="O202" s="240"/>
      <c r="P202" s="240"/>
      <c r="Q202" s="240"/>
      <c r="R202" s="240"/>
      <c r="S202" s="240"/>
      <c r="T202" s="240"/>
      <c r="U202" s="240"/>
      <c r="V202" s="240"/>
      <c r="W202" s="240"/>
      <c r="X202" s="240"/>
      <c r="Y202" s="240"/>
      <c r="Z202" s="240"/>
      <c r="AA202" s="240"/>
      <c r="AB202" s="240"/>
      <c r="AC202" s="240"/>
      <c r="AD202" s="240"/>
      <c r="AE202" s="240"/>
      <c r="AF202" s="240"/>
      <c r="AG202" s="240"/>
      <c r="AH202" s="240"/>
      <c r="AI202" s="238">
        <v>193717.89</v>
      </c>
      <c r="AJ202" s="239">
        <v>3</v>
      </c>
    </row>
    <row r="203" spans="1:36" s="235" customFormat="1" ht="21.75" customHeight="1" x14ac:dyDescent="0.25">
      <c r="A203" s="236" t="s">
        <v>285</v>
      </c>
      <c r="B203" s="237">
        <v>25</v>
      </c>
      <c r="C203" s="238">
        <v>5337740.07</v>
      </c>
      <c r="D203" s="239">
        <v>79</v>
      </c>
      <c r="E203" s="240"/>
      <c r="F203" s="240"/>
      <c r="G203" s="240"/>
      <c r="H203" s="240"/>
      <c r="I203" s="238">
        <v>30202149.510000002</v>
      </c>
      <c r="J203" s="239">
        <v>447</v>
      </c>
      <c r="K203" s="240"/>
      <c r="L203" s="240"/>
      <c r="M203" s="240"/>
      <c r="N203" s="240"/>
      <c r="O203" s="240"/>
      <c r="P203" s="240"/>
      <c r="Q203" s="240"/>
      <c r="R203" s="240"/>
      <c r="S203" s="240"/>
      <c r="T203" s="240"/>
      <c r="U203" s="240"/>
      <c r="V203" s="240"/>
      <c r="W203" s="240"/>
      <c r="X203" s="240"/>
      <c r="Y203" s="240"/>
      <c r="Z203" s="240"/>
      <c r="AA203" s="240"/>
      <c r="AB203" s="240"/>
      <c r="AC203" s="240"/>
      <c r="AD203" s="240"/>
      <c r="AE203" s="240"/>
      <c r="AF203" s="240"/>
      <c r="AG203" s="240"/>
      <c r="AH203" s="240"/>
      <c r="AI203" s="238">
        <v>35539889.579999998</v>
      </c>
      <c r="AJ203" s="239">
        <v>526</v>
      </c>
    </row>
    <row r="204" spans="1:36" s="235" customFormat="1" ht="11.25" customHeight="1" x14ac:dyDescent="0.25">
      <c r="A204" s="236" t="s">
        <v>285</v>
      </c>
      <c r="B204" s="237">
        <v>26</v>
      </c>
      <c r="C204" s="238">
        <v>332431.68</v>
      </c>
      <c r="D204" s="239">
        <v>4</v>
      </c>
      <c r="E204" s="240"/>
      <c r="F204" s="240"/>
      <c r="G204" s="240"/>
      <c r="H204" s="240"/>
      <c r="I204" s="238">
        <v>581755.43999999994</v>
      </c>
      <c r="J204" s="239">
        <v>7</v>
      </c>
      <c r="K204" s="240"/>
      <c r="L204" s="240"/>
      <c r="M204" s="240"/>
      <c r="N204" s="240"/>
      <c r="O204" s="240"/>
      <c r="P204" s="240"/>
      <c r="Q204" s="240"/>
      <c r="R204" s="240"/>
      <c r="S204" s="240"/>
      <c r="T204" s="240"/>
      <c r="U204" s="240"/>
      <c r="V204" s="240"/>
      <c r="W204" s="240"/>
      <c r="X204" s="240"/>
      <c r="Y204" s="240"/>
      <c r="Z204" s="240"/>
      <c r="AA204" s="240"/>
      <c r="AB204" s="240"/>
      <c r="AC204" s="240"/>
      <c r="AD204" s="240"/>
      <c r="AE204" s="240"/>
      <c r="AF204" s="240"/>
      <c r="AG204" s="240"/>
      <c r="AH204" s="240"/>
      <c r="AI204" s="238">
        <v>914187.12</v>
      </c>
      <c r="AJ204" s="239">
        <v>11</v>
      </c>
    </row>
    <row r="205" spans="1:36" s="235" customFormat="1" ht="21.75" customHeight="1" x14ac:dyDescent="0.25">
      <c r="A205" s="236" t="s">
        <v>287</v>
      </c>
      <c r="B205" s="237">
        <v>30</v>
      </c>
      <c r="C205" s="238">
        <v>4736156.22</v>
      </c>
      <c r="D205" s="239">
        <v>38</v>
      </c>
      <c r="E205" s="240"/>
      <c r="F205" s="240"/>
      <c r="G205" s="240"/>
      <c r="H205" s="240"/>
      <c r="I205" s="240"/>
      <c r="J205" s="240"/>
      <c r="K205" s="240"/>
      <c r="L205" s="240"/>
      <c r="M205" s="240"/>
      <c r="N205" s="240"/>
      <c r="O205" s="240"/>
      <c r="P205" s="240"/>
      <c r="Q205" s="240"/>
      <c r="R205" s="240"/>
      <c r="S205" s="240"/>
      <c r="T205" s="240"/>
      <c r="U205" s="240"/>
      <c r="V205" s="240"/>
      <c r="W205" s="240"/>
      <c r="X205" s="240"/>
      <c r="Y205" s="240"/>
      <c r="Z205" s="240"/>
      <c r="AA205" s="240"/>
      <c r="AB205" s="240"/>
      <c r="AC205" s="240"/>
      <c r="AD205" s="240"/>
      <c r="AE205" s="240"/>
      <c r="AF205" s="240"/>
      <c r="AG205" s="240"/>
      <c r="AH205" s="240"/>
      <c r="AI205" s="238">
        <v>4736156.22</v>
      </c>
      <c r="AJ205" s="239">
        <v>38</v>
      </c>
    </row>
    <row r="206" spans="1:36" s="235" customFormat="1" ht="21.75" customHeight="1" x14ac:dyDescent="0.25">
      <c r="A206" s="236" t="s">
        <v>275</v>
      </c>
      <c r="B206" s="237">
        <v>31</v>
      </c>
      <c r="C206" s="238">
        <v>7320277.3499999996</v>
      </c>
      <c r="D206" s="239">
        <v>45</v>
      </c>
      <c r="E206" s="240"/>
      <c r="F206" s="240"/>
      <c r="G206" s="240"/>
      <c r="H206" s="240"/>
      <c r="I206" s="240"/>
      <c r="J206" s="240"/>
      <c r="K206" s="240"/>
      <c r="L206" s="240"/>
      <c r="M206" s="240"/>
      <c r="N206" s="240"/>
      <c r="O206" s="240"/>
      <c r="P206" s="240"/>
      <c r="Q206" s="240"/>
      <c r="R206" s="240"/>
      <c r="S206" s="240"/>
      <c r="T206" s="240"/>
      <c r="U206" s="240"/>
      <c r="V206" s="240"/>
      <c r="W206" s="238">
        <v>6506913.2000000002</v>
      </c>
      <c r="X206" s="239">
        <v>40</v>
      </c>
      <c r="Y206" s="240"/>
      <c r="Z206" s="240"/>
      <c r="AA206" s="240"/>
      <c r="AB206" s="240"/>
      <c r="AC206" s="240"/>
      <c r="AD206" s="240"/>
      <c r="AE206" s="238">
        <v>6506913.2000000002</v>
      </c>
      <c r="AF206" s="239">
        <v>40</v>
      </c>
      <c r="AG206" s="238">
        <v>5205530.5599999996</v>
      </c>
      <c r="AH206" s="239">
        <v>32</v>
      </c>
      <c r="AI206" s="238">
        <v>25539634.309999999</v>
      </c>
      <c r="AJ206" s="239">
        <v>157</v>
      </c>
    </row>
    <row r="207" spans="1:36" s="235" customFormat="1" ht="21.75" customHeight="1" x14ac:dyDescent="0.25">
      <c r="A207" s="236" t="s">
        <v>275</v>
      </c>
      <c r="B207" s="237">
        <v>32</v>
      </c>
      <c r="C207" s="238">
        <v>6039235.7999999998</v>
      </c>
      <c r="D207" s="239">
        <v>27</v>
      </c>
      <c r="E207" s="240"/>
      <c r="F207" s="240"/>
      <c r="G207" s="240"/>
      <c r="H207" s="240"/>
      <c r="I207" s="240"/>
      <c r="J207" s="240"/>
      <c r="K207" s="240"/>
      <c r="L207" s="240"/>
      <c r="M207" s="240"/>
      <c r="N207" s="240"/>
      <c r="O207" s="240"/>
      <c r="P207" s="240"/>
      <c r="Q207" s="240"/>
      <c r="R207" s="240"/>
      <c r="S207" s="240"/>
      <c r="T207" s="240"/>
      <c r="U207" s="240"/>
      <c r="V207" s="240"/>
      <c r="W207" s="238">
        <v>4249832.5999999996</v>
      </c>
      <c r="X207" s="239">
        <v>19</v>
      </c>
      <c r="Y207" s="240"/>
      <c r="Z207" s="240"/>
      <c r="AA207" s="240"/>
      <c r="AB207" s="240"/>
      <c r="AC207" s="240"/>
      <c r="AD207" s="240"/>
      <c r="AE207" s="238">
        <v>1118377</v>
      </c>
      <c r="AF207" s="239">
        <v>5</v>
      </c>
      <c r="AG207" s="238">
        <v>1789403.2</v>
      </c>
      <c r="AH207" s="239">
        <v>8</v>
      </c>
      <c r="AI207" s="238">
        <v>13196848.6</v>
      </c>
      <c r="AJ207" s="239">
        <v>59</v>
      </c>
    </row>
    <row r="208" spans="1:36" s="235" customFormat="1" ht="21.75" customHeight="1" x14ac:dyDescent="0.25">
      <c r="A208" s="236" t="s">
        <v>275</v>
      </c>
      <c r="B208" s="237">
        <v>33</v>
      </c>
      <c r="C208" s="238">
        <v>1423389.8</v>
      </c>
      <c r="D208" s="239">
        <v>5</v>
      </c>
      <c r="E208" s="240"/>
      <c r="F208" s="240"/>
      <c r="G208" s="240"/>
      <c r="H208" s="240"/>
      <c r="I208" s="240"/>
      <c r="J208" s="240"/>
      <c r="K208" s="240"/>
      <c r="L208" s="240"/>
      <c r="M208" s="240"/>
      <c r="N208" s="240"/>
      <c r="O208" s="240"/>
      <c r="P208" s="240"/>
      <c r="Q208" s="240"/>
      <c r="R208" s="240"/>
      <c r="S208" s="240"/>
      <c r="T208" s="240"/>
      <c r="U208" s="240"/>
      <c r="V208" s="240"/>
      <c r="W208" s="238">
        <v>2846779.6</v>
      </c>
      <c r="X208" s="239">
        <v>10</v>
      </c>
      <c r="Y208" s="240"/>
      <c r="Z208" s="240"/>
      <c r="AA208" s="240"/>
      <c r="AB208" s="240"/>
      <c r="AC208" s="240"/>
      <c r="AD208" s="240"/>
      <c r="AE208" s="238">
        <v>284677.96000000002</v>
      </c>
      <c r="AF208" s="239">
        <v>1</v>
      </c>
      <c r="AG208" s="238">
        <v>569355.92000000004</v>
      </c>
      <c r="AH208" s="239">
        <v>2</v>
      </c>
      <c r="AI208" s="238">
        <v>5124203.28</v>
      </c>
      <c r="AJ208" s="239">
        <v>18</v>
      </c>
    </row>
    <row r="209" spans="1:36" s="235" customFormat="1" ht="21.75" customHeight="1" x14ac:dyDescent="0.25">
      <c r="A209" s="236" t="s">
        <v>275</v>
      </c>
      <c r="B209" s="237">
        <v>34</v>
      </c>
      <c r="C209" s="238">
        <v>6968874.7199999997</v>
      </c>
      <c r="D209" s="239">
        <v>48</v>
      </c>
      <c r="E209" s="240"/>
      <c r="F209" s="240"/>
      <c r="G209" s="240"/>
      <c r="H209" s="240"/>
      <c r="I209" s="240"/>
      <c r="J209" s="240"/>
      <c r="K209" s="240"/>
      <c r="L209" s="240"/>
      <c r="M209" s="240"/>
      <c r="N209" s="240"/>
      <c r="O209" s="240"/>
      <c r="P209" s="240"/>
      <c r="Q209" s="240"/>
      <c r="R209" s="240"/>
      <c r="S209" s="240"/>
      <c r="T209" s="240"/>
      <c r="U209" s="240"/>
      <c r="V209" s="240"/>
      <c r="W209" s="238">
        <v>2177773.35</v>
      </c>
      <c r="X209" s="239">
        <v>15</v>
      </c>
      <c r="Y209" s="240"/>
      <c r="Z209" s="240"/>
      <c r="AA209" s="240"/>
      <c r="AB209" s="240"/>
      <c r="AC209" s="240"/>
      <c r="AD209" s="240"/>
      <c r="AE209" s="238">
        <v>2177773.35</v>
      </c>
      <c r="AF209" s="239">
        <v>15</v>
      </c>
      <c r="AG209" s="238">
        <v>2468143.13</v>
      </c>
      <c r="AH209" s="239">
        <v>17</v>
      </c>
      <c r="AI209" s="238">
        <v>13792564.550000001</v>
      </c>
      <c r="AJ209" s="239">
        <v>95</v>
      </c>
    </row>
    <row r="210" spans="1:36" s="235" customFormat="1" ht="21.75" customHeight="1" x14ac:dyDescent="0.25">
      <c r="A210" s="236" t="s">
        <v>275</v>
      </c>
      <c r="B210" s="237">
        <v>35</v>
      </c>
      <c r="C210" s="238">
        <v>4591469.3</v>
      </c>
      <c r="D210" s="239">
        <v>23</v>
      </c>
      <c r="E210" s="240"/>
      <c r="F210" s="240"/>
      <c r="G210" s="240"/>
      <c r="H210" s="240"/>
      <c r="I210" s="240"/>
      <c r="J210" s="240"/>
      <c r="K210" s="240"/>
      <c r="L210" s="240"/>
      <c r="M210" s="240"/>
      <c r="N210" s="240"/>
      <c r="O210" s="240"/>
      <c r="P210" s="240"/>
      <c r="Q210" s="240"/>
      <c r="R210" s="240"/>
      <c r="S210" s="240"/>
      <c r="T210" s="240"/>
      <c r="U210" s="240"/>
      <c r="V210" s="240"/>
      <c r="W210" s="238">
        <v>2595178.2999999998</v>
      </c>
      <c r="X210" s="239">
        <v>13</v>
      </c>
      <c r="Y210" s="240"/>
      <c r="Z210" s="240"/>
      <c r="AA210" s="240"/>
      <c r="AB210" s="240"/>
      <c r="AC210" s="240"/>
      <c r="AD210" s="240"/>
      <c r="AE210" s="238">
        <v>998145.5</v>
      </c>
      <c r="AF210" s="239">
        <v>5</v>
      </c>
      <c r="AG210" s="238">
        <v>598887.30000000005</v>
      </c>
      <c r="AH210" s="239">
        <v>3</v>
      </c>
      <c r="AI210" s="238">
        <v>8783680.4000000004</v>
      </c>
      <c r="AJ210" s="239">
        <v>44</v>
      </c>
    </row>
    <row r="211" spans="1:36" s="235" customFormat="1" ht="21.75" customHeight="1" x14ac:dyDescent="0.25">
      <c r="A211" s="236" t="s">
        <v>275</v>
      </c>
      <c r="B211" s="237">
        <v>36</v>
      </c>
      <c r="C211" s="238">
        <v>2794806.3</v>
      </c>
      <c r="D211" s="239">
        <v>11</v>
      </c>
      <c r="E211" s="240"/>
      <c r="F211" s="240"/>
      <c r="G211" s="240"/>
      <c r="H211" s="240"/>
      <c r="I211" s="240"/>
      <c r="J211" s="240"/>
      <c r="K211" s="240"/>
      <c r="L211" s="240"/>
      <c r="M211" s="240"/>
      <c r="N211" s="240"/>
      <c r="O211" s="240"/>
      <c r="P211" s="240"/>
      <c r="Q211" s="240"/>
      <c r="R211" s="240"/>
      <c r="S211" s="240"/>
      <c r="T211" s="240"/>
      <c r="U211" s="240"/>
      <c r="V211" s="240"/>
      <c r="W211" s="238">
        <v>762219.9</v>
      </c>
      <c r="X211" s="239">
        <v>3</v>
      </c>
      <c r="Y211" s="240"/>
      <c r="Z211" s="240"/>
      <c r="AA211" s="240"/>
      <c r="AB211" s="240"/>
      <c r="AC211" s="240"/>
      <c r="AD211" s="240"/>
      <c r="AE211" s="238">
        <v>254073.3</v>
      </c>
      <c r="AF211" s="239">
        <v>1</v>
      </c>
      <c r="AG211" s="238">
        <v>1016293.2</v>
      </c>
      <c r="AH211" s="239">
        <v>4</v>
      </c>
      <c r="AI211" s="238">
        <v>4827392.7</v>
      </c>
      <c r="AJ211" s="239">
        <v>19</v>
      </c>
    </row>
    <row r="212" spans="1:36" s="235" customFormat="1" ht="21.75" customHeight="1" x14ac:dyDescent="0.25">
      <c r="A212" s="236" t="s">
        <v>275</v>
      </c>
      <c r="B212" s="237">
        <v>37</v>
      </c>
      <c r="C212" s="238">
        <v>7481908.5599999996</v>
      </c>
      <c r="D212" s="239">
        <v>56</v>
      </c>
      <c r="E212" s="240"/>
      <c r="F212" s="240"/>
      <c r="G212" s="240"/>
      <c r="H212" s="240"/>
      <c r="I212" s="240"/>
      <c r="J212" s="240"/>
      <c r="K212" s="240"/>
      <c r="L212" s="240"/>
      <c r="M212" s="240"/>
      <c r="N212" s="240"/>
      <c r="O212" s="240"/>
      <c r="P212" s="240"/>
      <c r="Q212" s="240"/>
      <c r="R212" s="240"/>
      <c r="S212" s="240"/>
      <c r="T212" s="240"/>
      <c r="U212" s="240"/>
      <c r="V212" s="240"/>
      <c r="W212" s="240"/>
      <c r="X212" s="240"/>
      <c r="Y212" s="240"/>
      <c r="Z212" s="240"/>
      <c r="AA212" s="240"/>
      <c r="AB212" s="240"/>
      <c r="AC212" s="240"/>
      <c r="AD212" s="240"/>
      <c r="AE212" s="240"/>
      <c r="AF212" s="240"/>
      <c r="AG212" s="240"/>
      <c r="AH212" s="240"/>
      <c r="AI212" s="238">
        <v>7481908.5599999996</v>
      </c>
      <c r="AJ212" s="239">
        <v>56</v>
      </c>
    </row>
    <row r="213" spans="1:36" s="235" customFormat="1" ht="21.75" customHeight="1" x14ac:dyDescent="0.25">
      <c r="A213" s="236" t="s">
        <v>275</v>
      </c>
      <c r="B213" s="237">
        <v>39</v>
      </c>
      <c r="C213" s="238">
        <v>7981441.5599999996</v>
      </c>
      <c r="D213" s="239">
        <v>36</v>
      </c>
      <c r="E213" s="240"/>
      <c r="F213" s="240"/>
      <c r="G213" s="240"/>
      <c r="H213" s="240"/>
      <c r="I213" s="240"/>
      <c r="J213" s="240"/>
      <c r="K213" s="240"/>
      <c r="L213" s="240"/>
      <c r="M213" s="240"/>
      <c r="N213" s="240"/>
      <c r="O213" s="240"/>
      <c r="P213" s="240"/>
      <c r="Q213" s="240"/>
      <c r="R213" s="240"/>
      <c r="S213" s="240"/>
      <c r="T213" s="240"/>
      <c r="U213" s="240"/>
      <c r="V213" s="240"/>
      <c r="W213" s="240"/>
      <c r="X213" s="240"/>
      <c r="Y213" s="240"/>
      <c r="Z213" s="240"/>
      <c r="AA213" s="240"/>
      <c r="AB213" s="240"/>
      <c r="AC213" s="240"/>
      <c r="AD213" s="240"/>
      <c r="AE213" s="240"/>
      <c r="AF213" s="240"/>
      <c r="AG213" s="240"/>
      <c r="AH213" s="240"/>
      <c r="AI213" s="238">
        <v>7981441.5599999996</v>
      </c>
      <c r="AJ213" s="239">
        <v>36</v>
      </c>
    </row>
    <row r="214" spans="1:36" s="235" customFormat="1" ht="21.75" customHeight="1" x14ac:dyDescent="0.25">
      <c r="A214" s="236" t="s">
        <v>275</v>
      </c>
      <c r="B214" s="237">
        <v>40</v>
      </c>
      <c r="C214" s="238">
        <v>8321659</v>
      </c>
      <c r="D214" s="239">
        <v>25</v>
      </c>
      <c r="E214" s="240"/>
      <c r="F214" s="240"/>
      <c r="G214" s="240"/>
      <c r="H214" s="240"/>
      <c r="I214" s="240"/>
      <c r="J214" s="240"/>
      <c r="K214" s="240"/>
      <c r="L214" s="240"/>
      <c r="M214" s="240"/>
      <c r="N214" s="240"/>
      <c r="O214" s="240"/>
      <c r="P214" s="240"/>
      <c r="Q214" s="240"/>
      <c r="R214" s="240"/>
      <c r="S214" s="240"/>
      <c r="T214" s="240"/>
      <c r="U214" s="240"/>
      <c r="V214" s="240"/>
      <c r="W214" s="240"/>
      <c r="X214" s="240"/>
      <c r="Y214" s="240"/>
      <c r="Z214" s="240"/>
      <c r="AA214" s="240"/>
      <c r="AB214" s="240"/>
      <c r="AC214" s="240"/>
      <c r="AD214" s="240"/>
      <c r="AE214" s="240"/>
      <c r="AF214" s="240"/>
      <c r="AG214" s="240"/>
      <c r="AH214" s="240"/>
      <c r="AI214" s="238">
        <v>8321659</v>
      </c>
      <c r="AJ214" s="239">
        <v>25</v>
      </c>
    </row>
    <row r="215" spans="1:36" s="235" customFormat="1" ht="21.75" customHeight="1" x14ac:dyDescent="0.25">
      <c r="A215" s="236" t="s">
        <v>294</v>
      </c>
      <c r="B215" s="237">
        <v>42</v>
      </c>
      <c r="C215" s="240"/>
      <c r="D215" s="240"/>
      <c r="E215" s="238">
        <v>475254.48</v>
      </c>
      <c r="F215" s="239">
        <v>2</v>
      </c>
      <c r="G215" s="240"/>
      <c r="H215" s="240"/>
      <c r="I215" s="240"/>
      <c r="J215" s="240"/>
      <c r="K215" s="240"/>
      <c r="L215" s="240"/>
      <c r="M215" s="240"/>
      <c r="N215" s="240"/>
      <c r="O215" s="240"/>
      <c r="P215" s="240"/>
      <c r="Q215" s="240"/>
      <c r="R215" s="240"/>
      <c r="S215" s="240"/>
      <c r="T215" s="240"/>
      <c r="U215" s="240"/>
      <c r="V215" s="240"/>
      <c r="W215" s="240"/>
      <c r="X215" s="240"/>
      <c r="Y215" s="238">
        <v>237627.24</v>
      </c>
      <c r="Z215" s="239">
        <v>1</v>
      </c>
      <c r="AA215" s="240"/>
      <c r="AB215" s="240"/>
      <c r="AC215" s="240"/>
      <c r="AD215" s="240"/>
      <c r="AE215" s="240"/>
      <c r="AF215" s="240"/>
      <c r="AG215" s="240"/>
      <c r="AH215" s="240"/>
      <c r="AI215" s="238">
        <v>712881.72</v>
      </c>
      <c r="AJ215" s="239">
        <v>3</v>
      </c>
    </row>
    <row r="216" spans="1:36" s="235" customFormat="1" ht="21.75" customHeight="1" x14ac:dyDescent="0.25">
      <c r="A216" s="236" t="s">
        <v>289</v>
      </c>
      <c r="B216" s="237">
        <v>43</v>
      </c>
      <c r="C216" s="238">
        <v>4323867.57</v>
      </c>
      <c r="D216" s="239">
        <v>33</v>
      </c>
      <c r="E216" s="240"/>
      <c r="F216" s="240"/>
      <c r="G216" s="240"/>
      <c r="H216" s="240"/>
      <c r="I216" s="240"/>
      <c r="J216" s="240"/>
      <c r="K216" s="240"/>
      <c r="L216" s="240"/>
      <c r="M216" s="240"/>
      <c r="N216" s="240"/>
      <c r="O216" s="240"/>
      <c r="P216" s="240"/>
      <c r="Q216" s="238">
        <v>13888786.74</v>
      </c>
      <c r="R216" s="239">
        <v>106</v>
      </c>
      <c r="S216" s="240"/>
      <c r="T216" s="240"/>
      <c r="U216" s="240"/>
      <c r="V216" s="240"/>
      <c r="W216" s="240"/>
      <c r="X216" s="240"/>
      <c r="Y216" s="240"/>
      <c r="Z216" s="240"/>
      <c r="AA216" s="240"/>
      <c r="AB216" s="240"/>
      <c r="AC216" s="240"/>
      <c r="AD216" s="240"/>
      <c r="AE216" s="240"/>
      <c r="AF216" s="240"/>
      <c r="AG216" s="238">
        <v>131026.29</v>
      </c>
      <c r="AH216" s="239">
        <v>1</v>
      </c>
      <c r="AI216" s="238">
        <v>18343680.600000001</v>
      </c>
      <c r="AJ216" s="239">
        <v>140</v>
      </c>
    </row>
    <row r="217" spans="1:36" s="235" customFormat="1" ht="21.75" customHeight="1" x14ac:dyDescent="0.25">
      <c r="A217" s="236" t="s">
        <v>289</v>
      </c>
      <c r="B217" s="237">
        <v>44</v>
      </c>
      <c r="C217" s="240"/>
      <c r="D217" s="240"/>
      <c r="E217" s="240"/>
      <c r="F217" s="240"/>
      <c r="G217" s="240"/>
      <c r="H217" s="240"/>
      <c r="I217" s="240"/>
      <c r="J217" s="240"/>
      <c r="K217" s="240"/>
      <c r="L217" s="240"/>
      <c r="M217" s="240"/>
      <c r="N217" s="240"/>
      <c r="O217" s="240"/>
      <c r="P217" s="240"/>
      <c r="Q217" s="238">
        <v>11904733.16</v>
      </c>
      <c r="R217" s="239">
        <v>61</v>
      </c>
      <c r="S217" s="240"/>
      <c r="T217" s="240"/>
      <c r="U217" s="240"/>
      <c r="V217" s="240"/>
      <c r="W217" s="240"/>
      <c r="X217" s="240"/>
      <c r="Y217" s="240"/>
      <c r="Z217" s="240"/>
      <c r="AA217" s="240"/>
      <c r="AB217" s="240"/>
      <c r="AC217" s="240"/>
      <c r="AD217" s="240"/>
      <c r="AE217" s="240"/>
      <c r="AF217" s="240"/>
      <c r="AG217" s="240"/>
      <c r="AH217" s="240"/>
      <c r="AI217" s="238">
        <v>11904733.16</v>
      </c>
      <c r="AJ217" s="239">
        <v>61</v>
      </c>
    </row>
    <row r="218" spans="1:36" s="235" customFormat="1" ht="21.75" customHeight="1" x14ac:dyDescent="0.25">
      <c r="A218" s="236" t="s">
        <v>289</v>
      </c>
      <c r="B218" s="237">
        <v>46</v>
      </c>
      <c r="C218" s="238">
        <v>4300955.8099999996</v>
      </c>
      <c r="D218" s="239">
        <v>31</v>
      </c>
      <c r="E218" s="240"/>
      <c r="F218" s="240"/>
      <c r="G218" s="240"/>
      <c r="H218" s="240"/>
      <c r="I218" s="240"/>
      <c r="J218" s="240"/>
      <c r="K218" s="240"/>
      <c r="L218" s="240"/>
      <c r="M218" s="240"/>
      <c r="N218" s="240"/>
      <c r="O218" s="240"/>
      <c r="P218" s="240"/>
      <c r="Q218" s="238">
        <v>12070424.369999999</v>
      </c>
      <c r="R218" s="239">
        <v>87</v>
      </c>
      <c r="S218" s="240"/>
      <c r="T218" s="240"/>
      <c r="U218" s="240"/>
      <c r="V218" s="240"/>
      <c r="W218" s="240"/>
      <c r="X218" s="240"/>
      <c r="Y218" s="238">
        <v>1109924.08</v>
      </c>
      <c r="Z218" s="239">
        <v>8</v>
      </c>
      <c r="AA218" s="240"/>
      <c r="AB218" s="240"/>
      <c r="AC218" s="240"/>
      <c r="AD218" s="240"/>
      <c r="AE218" s="240"/>
      <c r="AF218" s="240"/>
      <c r="AG218" s="238">
        <v>416221.53</v>
      </c>
      <c r="AH218" s="239">
        <v>3</v>
      </c>
      <c r="AI218" s="238">
        <v>17897525.789999999</v>
      </c>
      <c r="AJ218" s="239">
        <v>129</v>
      </c>
    </row>
    <row r="219" spans="1:36" s="235" customFormat="1" ht="21.75" customHeight="1" x14ac:dyDescent="0.25">
      <c r="A219" s="236" t="s">
        <v>289</v>
      </c>
      <c r="B219" s="237">
        <v>47</v>
      </c>
      <c r="C219" s="240"/>
      <c r="D219" s="240"/>
      <c r="E219" s="240"/>
      <c r="F219" s="240"/>
      <c r="G219" s="240"/>
      <c r="H219" s="240"/>
      <c r="I219" s="240"/>
      <c r="J219" s="240"/>
      <c r="K219" s="240"/>
      <c r="L219" s="240"/>
      <c r="M219" s="240"/>
      <c r="N219" s="240"/>
      <c r="O219" s="240"/>
      <c r="P219" s="240"/>
      <c r="Q219" s="238">
        <v>325681.13</v>
      </c>
      <c r="R219" s="239">
        <v>1</v>
      </c>
      <c r="S219" s="240"/>
      <c r="T219" s="240"/>
      <c r="U219" s="240"/>
      <c r="V219" s="240"/>
      <c r="W219" s="240"/>
      <c r="X219" s="240"/>
      <c r="Y219" s="240"/>
      <c r="Z219" s="240"/>
      <c r="AA219" s="240"/>
      <c r="AB219" s="240"/>
      <c r="AC219" s="240"/>
      <c r="AD219" s="240"/>
      <c r="AE219" s="240"/>
      <c r="AF219" s="240"/>
      <c r="AG219" s="240"/>
      <c r="AH219" s="240"/>
      <c r="AI219" s="238">
        <v>325681.13</v>
      </c>
      <c r="AJ219" s="239">
        <v>1</v>
      </c>
    </row>
    <row r="220" spans="1:36" s="235" customFormat="1" ht="21.75" customHeight="1" x14ac:dyDescent="0.25">
      <c r="A220" s="236" t="s">
        <v>281</v>
      </c>
      <c r="B220" s="237">
        <v>48</v>
      </c>
      <c r="C220" s="238">
        <v>2786119.42</v>
      </c>
      <c r="D220" s="239">
        <v>31</v>
      </c>
      <c r="E220" s="238">
        <v>8987482</v>
      </c>
      <c r="F220" s="239">
        <v>100</v>
      </c>
      <c r="G220" s="240"/>
      <c r="H220" s="240"/>
      <c r="I220" s="240"/>
      <c r="J220" s="240"/>
      <c r="K220" s="240"/>
      <c r="L220" s="240"/>
      <c r="M220" s="240"/>
      <c r="N220" s="240"/>
      <c r="O220" s="240"/>
      <c r="P220" s="240"/>
      <c r="Q220" s="240"/>
      <c r="R220" s="240"/>
      <c r="S220" s="238">
        <v>539248.92000000004</v>
      </c>
      <c r="T220" s="239">
        <v>6</v>
      </c>
      <c r="U220" s="240"/>
      <c r="V220" s="240"/>
      <c r="W220" s="240"/>
      <c r="X220" s="240"/>
      <c r="Y220" s="240"/>
      <c r="Z220" s="240"/>
      <c r="AA220" s="240"/>
      <c r="AB220" s="240"/>
      <c r="AC220" s="240"/>
      <c r="AD220" s="240"/>
      <c r="AE220" s="240"/>
      <c r="AF220" s="240"/>
      <c r="AG220" s="240"/>
      <c r="AH220" s="240"/>
      <c r="AI220" s="238">
        <v>12312850.34</v>
      </c>
      <c r="AJ220" s="239">
        <v>137</v>
      </c>
    </row>
    <row r="221" spans="1:36" s="235" customFormat="1" ht="11.25" customHeight="1" x14ac:dyDescent="0.25">
      <c r="A221" s="236" t="s">
        <v>281</v>
      </c>
      <c r="B221" s="237">
        <v>49</v>
      </c>
      <c r="C221" s="238">
        <v>263766.46000000002</v>
      </c>
      <c r="D221" s="239">
        <v>2</v>
      </c>
      <c r="E221" s="238">
        <v>659416.15</v>
      </c>
      <c r="F221" s="239">
        <v>5</v>
      </c>
      <c r="G221" s="240"/>
      <c r="H221" s="240"/>
      <c r="I221" s="240"/>
      <c r="J221" s="240"/>
      <c r="K221" s="240"/>
      <c r="L221" s="240"/>
      <c r="M221" s="240"/>
      <c r="N221" s="240"/>
      <c r="O221" s="240"/>
      <c r="P221" s="240"/>
      <c r="Q221" s="240"/>
      <c r="R221" s="240"/>
      <c r="S221" s="240"/>
      <c r="T221" s="240"/>
      <c r="U221" s="240"/>
      <c r="V221" s="240"/>
      <c r="W221" s="240"/>
      <c r="X221" s="240"/>
      <c r="Y221" s="240"/>
      <c r="Z221" s="240"/>
      <c r="AA221" s="240"/>
      <c r="AB221" s="240"/>
      <c r="AC221" s="240"/>
      <c r="AD221" s="240"/>
      <c r="AE221" s="240"/>
      <c r="AF221" s="240"/>
      <c r="AG221" s="240"/>
      <c r="AH221" s="240"/>
      <c r="AI221" s="238">
        <v>923182.61</v>
      </c>
      <c r="AJ221" s="239">
        <v>7</v>
      </c>
    </row>
    <row r="222" spans="1:36" s="235" customFormat="1" ht="21.75" customHeight="1" x14ac:dyDescent="0.25">
      <c r="A222" s="236" t="s">
        <v>297</v>
      </c>
      <c r="B222" s="237">
        <v>50</v>
      </c>
      <c r="C222" s="240"/>
      <c r="D222" s="240"/>
      <c r="E222" s="240"/>
      <c r="F222" s="240"/>
      <c r="G222" s="238">
        <v>583726.25</v>
      </c>
      <c r="H222" s="239">
        <v>5</v>
      </c>
      <c r="I222" s="240"/>
      <c r="J222" s="240"/>
      <c r="K222" s="240"/>
      <c r="L222" s="240"/>
      <c r="M222" s="240"/>
      <c r="N222" s="240"/>
      <c r="O222" s="238">
        <v>700471.5</v>
      </c>
      <c r="P222" s="239">
        <v>6</v>
      </c>
      <c r="Q222" s="240"/>
      <c r="R222" s="240"/>
      <c r="S222" s="240"/>
      <c r="T222" s="240"/>
      <c r="U222" s="240"/>
      <c r="V222" s="240"/>
      <c r="W222" s="240"/>
      <c r="X222" s="240"/>
      <c r="Y222" s="240"/>
      <c r="Z222" s="240"/>
      <c r="AA222" s="240"/>
      <c r="AB222" s="240"/>
      <c r="AC222" s="240"/>
      <c r="AD222" s="240"/>
      <c r="AE222" s="240"/>
      <c r="AF222" s="240"/>
      <c r="AG222" s="240"/>
      <c r="AH222" s="240"/>
      <c r="AI222" s="238">
        <v>1284197.75</v>
      </c>
      <c r="AJ222" s="239">
        <v>11</v>
      </c>
    </row>
    <row r="223" spans="1:36" s="235" customFormat="1" ht="11.25" customHeight="1" x14ac:dyDescent="0.25">
      <c r="A223" s="236" t="s">
        <v>293</v>
      </c>
      <c r="B223" s="237">
        <v>51</v>
      </c>
      <c r="C223" s="240"/>
      <c r="D223" s="240"/>
      <c r="E223" s="238">
        <v>352923</v>
      </c>
      <c r="F223" s="239">
        <v>2</v>
      </c>
      <c r="G223" s="240"/>
      <c r="H223" s="240"/>
      <c r="I223" s="240"/>
      <c r="J223" s="240"/>
      <c r="K223" s="240"/>
      <c r="L223" s="240"/>
      <c r="M223" s="240"/>
      <c r="N223" s="240"/>
      <c r="O223" s="240"/>
      <c r="P223" s="240"/>
      <c r="Q223" s="240"/>
      <c r="R223" s="240"/>
      <c r="S223" s="240"/>
      <c r="T223" s="240"/>
      <c r="U223" s="240"/>
      <c r="V223" s="240"/>
      <c r="W223" s="240"/>
      <c r="X223" s="240"/>
      <c r="Y223" s="240"/>
      <c r="Z223" s="240"/>
      <c r="AA223" s="240"/>
      <c r="AB223" s="240"/>
      <c r="AC223" s="240"/>
      <c r="AD223" s="240"/>
      <c r="AE223" s="240"/>
      <c r="AF223" s="240"/>
      <c r="AG223" s="240"/>
      <c r="AH223" s="240"/>
      <c r="AI223" s="238">
        <v>352923</v>
      </c>
      <c r="AJ223" s="239">
        <v>2</v>
      </c>
    </row>
    <row r="224" spans="1:36" s="243" customFormat="1" ht="21.75" customHeight="1" x14ac:dyDescent="0.25">
      <c r="A224" s="347" t="s">
        <v>4</v>
      </c>
      <c r="B224" s="347"/>
      <c r="C224" s="241">
        <v>86179283.739999995</v>
      </c>
      <c r="D224" s="242">
        <v>572</v>
      </c>
      <c r="E224" s="241">
        <v>27426879.43</v>
      </c>
      <c r="F224" s="242">
        <v>176</v>
      </c>
      <c r="G224" s="241">
        <v>583726.25</v>
      </c>
      <c r="H224" s="242">
        <v>5</v>
      </c>
      <c r="I224" s="241">
        <v>30783904.949999999</v>
      </c>
      <c r="J224" s="242">
        <v>454</v>
      </c>
      <c r="K224" s="241">
        <v>10589939.52</v>
      </c>
      <c r="L224" s="242">
        <v>87</v>
      </c>
      <c r="M224" s="241">
        <v>2658590.88</v>
      </c>
      <c r="N224" s="242">
        <v>22</v>
      </c>
      <c r="O224" s="241">
        <v>2261818.06</v>
      </c>
      <c r="P224" s="242">
        <v>20</v>
      </c>
      <c r="Q224" s="241">
        <v>49163177.859999999</v>
      </c>
      <c r="R224" s="242">
        <v>269</v>
      </c>
      <c r="S224" s="241">
        <v>539248.92000000004</v>
      </c>
      <c r="T224" s="242">
        <v>6</v>
      </c>
      <c r="U224" s="241">
        <v>10101331.470000001</v>
      </c>
      <c r="V224" s="242">
        <v>36</v>
      </c>
      <c r="W224" s="241">
        <v>19937085.469999999</v>
      </c>
      <c r="X224" s="242">
        <v>105</v>
      </c>
      <c r="Y224" s="241">
        <v>1987953.04</v>
      </c>
      <c r="Z224" s="242">
        <v>14</v>
      </c>
      <c r="AA224" s="241">
        <v>13068764.16</v>
      </c>
      <c r="AB224" s="242">
        <v>50</v>
      </c>
      <c r="AC224" s="241">
        <v>1526561.52</v>
      </c>
      <c r="AD224" s="242">
        <v>12</v>
      </c>
      <c r="AE224" s="241">
        <v>11339960.310000001</v>
      </c>
      <c r="AF224" s="242">
        <v>67</v>
      </c>
      <c r="AG224" s="241">
        <v>15217925.869999999</v>
      </c>
      <c r="AH224" s="242">
        <v>81</v>
      </c>
      <c r="AI224" s="241">
        <v>283366151.44999999</v>
      </c>
      <c r="AJ224" s="241">
        <v>1976</v>
      </c>
    </row>
  </sheetData>
  <mergeCells count="112">
    <mergeCell ref="AI185:AJ185"/>
    <mergeCell ref="A224:B224"/>
    <mergeCell ref="AD1:AJ2"/>
    <mergeCell ref="N1:V2"/>
    <mergeCell ref="W185:X185"/>
    <mergeCell ref="Y185:Z185"/>
    <mergeCell ref="AA185:AB185"/>
    <mergeCell ref="AC185:AD185"/>
    <mergeCell ref="AE185:AF185"/>
    <mergeCell ref="AG185:AH185"/>
    <mergeCell ref="K185:L185"/>
    <mergeCell ref="M185:N185"/>
    <mergeCell ref="O185:P185"/>
    <mergeCell ref="Q185:R185"/>
    <mergeCell ref="S185:T185"/>
    <mergeCell ref="U185:V185"/>
    <mergeCell ref="A185:A187"/>
    <mergeCell ref="B185:B187"/>
    <mergeCell ref="C185:D185"/>
    <mergeCell ref="E185:F185"/>
    <mergeCell ref="G185:H185"/>
    <mergeCell ref="I185:J185"/>
    <mergeCell ref="AI142:AJ142"/>
    <mergeCell ref="A180:B180"/>
    <mergeCell ref="B182:AJ182"/>
    <mergeCell ref="A183:AI183"/>
    <mergeCell ref="W142:X142"/>
    <mergeCell ref="Y142:Z142"/>
    <mergeCell ref="AA142:AB142"/>
    <mergeCell ref="AC142:AD142"/>
    <mergeCell ref="AE142:AF142"/>
    <mergeCell ref="AG142:AH142"/>
    <mergeCell ref="K142:L142"/>
    <mergeCell ref="M142:N142"/>
    <mergeCell ref="O142:P142"/>
    <mergeCell ref="Q142:R142"/>
    <mergeCell ref="S142:T142"/>
    <mergeCell ref="U142:V142"/>
    <mergeCell ref="A142:A144"/>
    <mergeCell ref="B142:B144"/>
    <mergeCell ref="C142:D142"/>
    <mergeCell ref="E142:F142"/>
    <mergeCell ref="G142:H142"/>
    <mergeCell ref="I142:J142"/>
    <mergeCell ref="AI99:AJ99"/>
    <mergeCell ref="A137:B137"/>
    <mergeCell ref="B139:AJ139"/>
    <mergeCell ref="A140:AI140"/>
    <mergeCell ref="W99:X99"/>
    <mergeCell ref="Y99:Z99"/>
    <mergeCell ref="AA99:AB99"/>
    <mergeCell ref="AC99:AD99"/>
    <mergeCell ref="AE99:AF99"/>
    <mergeCell ref="AG99:AH99"/>
    <mergeCell ref="K99:L99"/>
    <mergeCell ref="M99:N99"/>
    <mergeCell ref="O99:P99"/>
    <mergeCell ref="Q99:R99"/>
    <mergeCell ref="S99:T99"/>
    <mergeCell ref="U99:V99"/>
    <mergeCell ref="A99:A101"/>
    <mergeCell ref="B99:B101"/>
    <mergeCell ref="C99:D99"/>
    <mergeCell ref="E99:F99"/>
    <mergeCell ref="G99:H99"/>
    <mergeCell ref="I99:J99"/>
    <mergeCell ref="AI56:AJ56"/>
    <mergeCell ref="A94:B94"/>
    <mergeCell ref="B96:AJ96"/>
    <mergeCell ref="A97:AI97"/>
    <mergeCell ref="W56:X56"/>
    <mergeCell ref="Y56:Z56"/>
    <mergeCell ref="AA56:AB56"/>
    <mergeCell ref="AC56:AD56"/>
    <mergeCell ref="AE56:AF56"/>
    <mergeCell ref="AG56:AH56"/>
    <mergeCell ref="K56:L56"/>
    <mergeCell ref="M56:N56"/>
    <mergeCell ref="O56:P56"/>
    <mergeCell ref="Q56:R56"/>
    <mergeCell ref="S56:T56"/>
    <mergeCell ref="U56:V56"/>
    <mergeCell ref="A56:A58"/>
    <mergeCell ref="B56:B58"/>
    <mergeCell ref="C56:D56"/>
    <mergeCell ref="E56:F56"/>
    <mergeCell ref="G56:H56"/>
    <mergeCell ref="I56:J56"/>
    <mergeCell ref="A51:B51"/>
    <mergeCell ref="B53:AJ53"/>
    <mergeCell ref="A54:AI54"/>
    <mergeCell ref="W7:X7"/>
    <mergeCell ref="Y7:Z7"/>
    <mergeCell ref="AA7:AB7"/>
    <mergeCell ref="AC7:AD7"/>
    <mergeCell ref="AE7:AF7"/>
    <mergeCell ref="AG7:AH7"/>
    <mergeCell ref="K7:L7"/>
    <mergeCell ref="M7:N7"/>
    <mergeCell ref="O7:P7"/>
    <mergeCell ref="Q7:R7"/>
    <mergeCell ref="S7:T7"/>
    <mergeCell ref="U7:V7"/>
    <mergeCell ref="B4:AJ4"/>
    <mergeCell ref="A5:AI5"/>
    <mergeCell ref="A7:A9"/>
    <mergeCell ref="B7:B9"/>
    <mergeCell ref="C7:D7"/>
    <mergeCell ref="E7:F7"/>
    <mergeCell ref="G7:H7"/>
    <mergeCell ref="I7:J7"/>
    <mergeCell ref="AI7:AJ7"/>
  </mergeCells>
  <pageMargins left="0.75" right="0.75" top="1" bottom="1" header="0.5" footer="0.5"/>
  <pageSetup paperSize="9" scale="36" orientation="landscape" verticalDpi="0" r:id="rId1"/>
  <rowBreaks count="5" manualBreakCount="5">
    <brk id="51" max="16383" man="1"/>
    <brk id="94" max="16383" man="1"/>
    <brk id="137" max="16383" man="1"/>
    <brk id="180" max="16383" man="1"/>
    <brk id="22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U199"/>
  <sheetViews>
    <sheetView view="pageBreakPreview" zoomScale="60" zoomScaleNormal="89" workbookViewId="0">
      <pane ySplit="2" topLeftCell="A177" activePane="bottomLeft" state="frozen"/>
      <selection pane="bottomLeft" activeCell="A3" sqref="A3:XFD3"/>
    </sheetView>
  </sheetViews>
  <sheetFormatPr defaultRowHeight="11.25" x14ac:dyDescent="0.2"/>
  <cols>
    <col min="1" max="1" width="12.85546875" style="231" customWidth="1"/>
    <col min="2" max="2" width="4.140625" style="231" customWidth="1"/>
    <col min="3" max="3" width="11" style="231" customWidth="1"/>
    <col min="4" max="4" width="9" style="231" customWidth="1"/>
    <col min="5" max="5" width="10.42578125" style="231" customWidth="1"/>
    <col min="6" max="8" width="9" style="231" customWidth="1"/>
    <col min="9" max="9" width="13.42578125" style="231" customWidth="1"/>
    <col min="10" max="10" width="9" style="231" customWidth="1"/>
    <col min="11" max="11" width="10.7109375" style="231" customWidth="1"/>
    <col min="12" max="16" width="9" style="231" customWidth="1"/>
    <col min="17" max="17" width="10.5703125" style="231" customWidth="1"/>
    <col min="18" max="20" width="9" style="231" customWidth="1"/>
    <col min="21" max="21" width="10.5703125" style="231" customWidth="1"/>
    <col min="22" max="22" width="9" style="231" customWidth="1"/>
    <col min="23" max="23" width="10.42578125" style="231" customWidth="1"/>
    <col min="24" max="26" width="9" style="231" customWidth="1"/>
    <col min="27" max="27" width="10" style="231" customWidth="1"/>
    <col min="28" max="30" width="9" style="231" customWidth="1"/>
    <col min="31" max="31" width="10.140625" style="231" customWidth="1"/>
    <col min="32" max="32" width="9" style="231" customWidth="1"/>
    <col min="33" max="33" width="9.85546875" style="231" customWidth="1"/>
    <col min="34" max="34" width="9" style="231" customWidth="1"/>
    <col min="35" max="35" width="10.7109375" style="231" customWidth="1"/>
    <col min="36" max="47" width="9" style="231" customWidth="1"/>
    <col min="48" max="256" width="9.140625" style="232" customWidth="1"/>
    <col min="257" max="257" width="12.85546875" style="232" customWidth="1"/>
    <col min="258" max="258" width="4.140625" style="232" customWidth="1"/>
    <col min="259" max="260" width="9" style="232" customWidth="1"/>
    <col min="261" max="261" width="10.42578125" style="232" customWidth="1"/>
    <col min="262" max="264" width="9" style="232" customWidth="1"/>
    <col min="265" max="265" width="13.42578125" style="232" customWidth="1"/>
    <col min="266" max="266" width="9" style="232" customWidth="1"/>
    <col min="267" max="267" width="10.7109375" style="232" customWidth="1"/>
    <col min="268" max="303" width="9" style="232" customWidth="1"/>
    <col min="304" max="512" width="9.140625" style="232" customWidth="1"/>
    <col min="513" max="513" width="12.85546875" style="232" customWidth="1"/>
    <col min="514" max="514" width="4.140625" style="232" customWidth="1"/>
    <col min="515" max="516" width="9" style="232" customWidth="1"/>
    <col min="517" max="517" width="10.42578125" style="232" customWidth="1"/>
    <col min="518" max="520" width="9" style="232" customWidth="1"/>
    <col min="521" max="521" width="13.42578125" style="232" customWidth="1"/>
    <col min="522" max="522" width="9" style="232" customWidth="1"/>
    <col min="523" max="523" width="10.7109375" style="232" customWidth="1"/>
    <col min="524" max="559" width="9" style="232" customWidth="1"/>
    <col min="560" max="768" width="9.140625" style="232" customWidth="1"/>
    <col min="769" max="769" width="12.85546875" style="232" customWidth="1"/>
    <col min="770" max="770" width="4.140625" style="232" customWidth="1"/>
    <col min="771" max="772" width="9" style="232" customWidth="1"/>
    <col min="773" max="773" width="10.42578125" style="232" customWidth="1"/>
    <col min="774" max="776" width="9" style="232" customWidth="1"/>
    <col min="777" max="777" width="13.42578125" style="232" customWidth="1"/>
    <col min="778" max="778" width="9" style="232" customWidth="1"/>
    <col min="779" max="779" width="10.7109375" style="232" customWidth="1"/>
    <col min="780" max="815" width="9" style="232" customWidth="1"/>
    <col min="816" max="1024" width="9.140625" style="232" customWidth="1"/>
    <col min="1025" max="1025" width="12.85546875" style="232" customWidth="1"/>
    <col min="1026" max="1026" width="4.140625" style="232" customWidth="1"/>
    <col min="1027" max="1028" width="9" style="232" customWidth="1"/>
    <col min="1029" max="1029" width="10.42578125" style="232" customWidth="1"/>
    <col min="1030" max="1032" width="9" style="232" customWidth="1"/>
    <col min="1033" max="1033" width="13.42578125" style="232" customWidth="1"/>
    <col min="1034" max="1034" width="9" style="232" customWidth="1"/>
    <col min="1035" max="1035" width="10.7109375" style="232" customWidth="1"/>
    <col min="1036" max="1071" width="9" style="232" customWidth="1"/>
    <col min="1072" max="1280" width="9.140625" style="232" customWidth="1"/>
    <col min="1281" max="1281" width="12.85546875" style="232" customWidth="1"/>
    <col min="1282" max="1282" width="4.140625" style="232" customWidth="1"/>
    <col min="1283" max="1284" width="9" style="232" customWidth="1"/>
    <col min="1285" max="1285" width="10.42578125" style="232" customWidth="1"/>
    <col min="1286" max="1288" width="9" style="232" customWidth="1"/>
    <col min="1289" max="1289" width="13.42578125" style="232" customWidth="1"/>
    <col min="1290" max="1290" width="9" style="232" customWidth="1"/>
    <col min="1291" max="1291" width="10.7109375" style="232" customWidth="1"/>
    <col min="1292" max="1327" width="9" style="232" customWidth="1"/>
    <col min="1328" max="1536" width="9.140625" style="232" customWidth="1"/>
    <col min="1537" max="1537" width="12.85546875" style="232" customWidth="1"/>
    <col min="1538" max="1538" width="4.140625" style="232" customWidth="1"/>
    <col min="1539" max="1540" width="9" style="232" customWidth="1"/>
    <col min="1541" max="1541" width="10.42578125" style="232" customWidth="1"/>
    <col min="1542" max="1544" width="9" style="232" customWidth="1"/>
    <col min="1545" max="1545" width="13.42578125" style="232" customWidth="1"/>
    <col min="1546" max="1546" width="9" style="232" customWidth="1"/>
    <col min="1547" max="1547" width="10.7109375" style="232" customWidth="1"/>
    <col min="1548" max="1583" width="9" style="232" customWidth="1"/>
    <col min="1584" max="1792" width="9.140625" style="232" customWidth="1"/>
    <col min="1793" max="1793" width="12.85546875" style="232" customWidth="1"/>
    <col min="1794" max="1794" width="4.140625" style="232" customWidth="1"/>
    <col min="1795" max="1796" width="9" style="232" customWidth="1"/>
    <col min="1797" max="1797" width="10.42578125" style="232" customWidth="1"/>
    <col min="1798" max="1800" width="9" style="232" customWidth="1"/>
    <col min="1801" max="1801" width="13.42578125" style="232" customWidth="1"/>
    <col min="1802" max="1802" width="9" style="232" customWidth="1"/>
    <col min="1803" max="1803" width="10.7109375" style="232" customWidth="1"/>
    <col min="1804" max="1839" width="9" style="232" customWidth="1"/>
    <col min="1840" max="2048" width="9.140625" style="232" customWidth="1"/>
    <col min="2049" max="2049" width="12.85546875" style="232" customWidth="1"/>
    <col min="2050" max="2050" width="4.140625" style="232" customWidth="1"/>
    <col min="2051" max="2052" width="9" style="232" customWidth="1"/>
    <col min="2053" max="2053" width="10.42578125" style="232" customWidth="1"/>
    <col min="2054" max="2056" width="9" style="232" customWidth="1"/>
    <col min="2057" max="2057" width="13.42578125" style="232" customWidth="1"/>
    <col min="2058" max="2058" width="9" style="232" customWidth="1"/>
    <col min="2059" max="2059" width="10.7109375" style="232" customWidth="1"/>
    <col min="2060" max="2095" width="9" style="232" customWidth="1"/>
    <col min="2096" max="2304" width="9.140625" style="232" customWidth="1"/>
    <col min="2305" max="2305" width="12.85546875" style="232" customWidth="1"/>
    <col min="2306" max="2306" width="4.140625" style="232" customWidth="1"/>
    <col min="2307" max="2308" width="9" style="232" customWidth="1"/>
    <col min="2309" max="2309" width="10.42578125" style="232" customWidth="1"/>
    <col min="2310" max="2312" width="9" style="232" customWidth="1"/>
    <col min="2313" max="2313" width="13.42578125" style="232" customWidth="1"/>
    <col min="2314" max="2314" width="9" style="232" customWidth="1"/>
    <col min="2315" max="2315" width="10.7109375" style="232" customWidth="1"/>
    <col min="2316" max="2351" width="9" style="232" customWidth="1"/>
    <col min="2352" max="2560" width="9.140625" style="232" customWidth="1"/>
    <col min="2561" max="2561" width="12.85546875" style="232" customWidth="1"/>
    <col min="2562" max="2562" width="4.140625" style="232" customWidth="1"/>
    <col min="2563" max="2564" width="9" style="232" customWidth="1"/>
    <col min="2565" max="2565" width="10.42578125" style="232" customWidth="1"/>
    <col min="2566" max="2568" width="9" style="232" customWidth="1"/>
    <col min="2569" max="2569" width="13.42578125" style="232" customWidth="1"/>
    <col min="2570" max="2570" width="9" style="232" customWidth="1"/>
    <col min="2571" max="2571" width="10.7109375" style="232" customWidth="1"/>
    <col min="2572" max="2607" width="9" style="232" customWidth="1"/>
    <col min="2608" max="2816" width="9.140625" style="232" customWidth="1"/>
    <col min="2817" max="2817" width="12.85546875" style="232" customWidth="1"/>
    <col min="2818" max="2818" width="4.140625" style="232" customWidth="1"/>
    <col min="2819" max="2820" width="9" style="232" customWidth="1"/>
    <col min="2821" max="2821" width="10.42578125" style="232" customWidth="1"/>
    <col min="2822" max="2824" width="9" style="232" customWidth="1"/>
    <col min="2825" max="2825" width="13.42578125" style="232" customWidth="1"/>
    <col min="2826" max="2826" width="9" style="232" customWidth="1"/>
    <col min="2827" max="2827" width="10.7109375" style="232" customWidth="1"/>
    <col min="2828" max="2863" width="9" style="232" customWidth="1"/>
    <col min="2864" max="3072" width="9.140625" style="232" customWidth="1"/>
    <col min="3073" max="3073" width="12.85546875" style="232" customWidth="1"/>
    <col min="3074" max="3074" width="4.140625" style="232" customWidth="1"/>
    <col min="3075" max="3076" width="9" style="232" customWidth="1"/>
    <col min="3077" max="3077" width="10.42578125" style="232" customWidth="1"/>
    <col min="3078" max="3080" width="9" style="232" customWidth="1"/>
    <col min="3081" max="3081" width="13.42578125" style="232" customWidth="1"/>
    <col min="3082" max="3082" width="9" style="232" customWidth="1"/>
    <col min="3083" max="3083" width="10.7109375" style="232" customWidth="1"/>
    <col min="3084" max="3119" width="9" style="232" customWidth="1"/>
    <col min="3120" max="3328" width="9.140625" style="232" customWidth="1"/>
    <col min="3329" max="3329" width="12.85546875" style="232" customWidth="1"/>
    <col min="3330" max="3330" width="4.140625" style="232" customWidth="1"/>
    <col min="3331" max="3332" width="9" style="232" customWidth="1"/>
    <col min="3333" max="3333" width="10.42578125" style="232" customWidth="1"/>
    <col min="3334" max="3336" width="9" style="232" customWidth="1"/>
    <col min="3337" max="3337" width="13.42578125" style="232" customWidth="1"/>
    <col min="3338" max="3338" width="9" style="232" customWidth="1"/>
    <col min="3339" max="3339" width="10.7109375" style="232" customWidth="1"/>
    <col min="3340" max="3375" width="9" style="232" customWidth="1"/>
    <col min="3376" max="3584" width="9.140625" style="232" customWidth="1"/>
    <col min="3585" max="3585" width="12.85546875" style="232" customWidth="1"/>
    <col min="3586" max="3586" width="4.140625" style="232" customWidth="1"/>
    <col min="3587" max="3588" width="9" style="232" customWidth="1"/>
    <col min="3589" max="3589" width="10.42578125" style="232" customWidth="1"/>
    <col min="3590" max="3592" width="9" style="232" customWidth="1"/>
    <col min="3593" max="3593" width="13.42578125" style="232" customWidth="1"/>
    <col min="3594" max="3594" width="9" style="232" customWidth="1"/>
    <col min="3595" max="3595" width="10.7109375" style="232" customWidth="1"/>
    <col min="3596" max="3631" width="9" style="232" customWidth="1"/>
    <col min="3632" max="3840" width="9.140625" style="232" customWidth="1"/>
    <col min="3841" max="3841" width="12.85546875" style="232" customWidth="1"/>
    <col min="3842" max="3842" width="4.140625" style="232" customWidth="1"/>
    <col min="3843" max="3844" width="9" style="232" customWidth="1"/>
    <col min="3845" max="3845" width="10.42578125" style="232" customWidth="1"/>
    <col min="3846" max="3848" width="9" style="232" customWidth="1"/>
    <col min="3849" max="3849" width="13.42578125" style="232" customWidth="1"/>
    <col min="3850" max="3850" width="9" style="232" customWidth="1"/>
    <col min="3851" max="3851" width="10.7109375" style="232" customWidth="1"/>
    <col min="3852" max="3887" width="9" style="232" customWidth="1"/>
    <col min="3888" max="4096" width="9.140625" style="232" customWidth="1"/>
    <col min="4097" max="4097" width="12.85546875" style="232" customWidth="1"/>
    <col min="4098" max="4098" width="4.140625" style="232" customWidth="1"/>
    <col min="4099" max="4100" width="9" style="232" customWidth="1"/>
    <col min="4101" max="4101" width="10.42578125" style="232" customWidth="1"/>
    <col min="4102" max="4104" width="9" style="232" customWidth="1"/>
    <col min="4105" max="4105" width="13.42578125" style="232" customWidth="1"/>
    <col min="4106" max="4106" width="9" style="232" customWidth="1"/>
    <col min="4107" max="4107" width="10.7109375" style="232" customWidth="1"/>
    <col min="4108" max="4143" width="9" style="232" customWidth="1"/>
    <col min="4144" max="4352" width="9.140625" style="232" customWidth="1"/>
    <col min="4353" max="4353" width="12.85546875" style="232" customWidth="1"/>
    <col min="4354" max="4354" width="4.140625" style="232" customWidth="1"/>
    <col min="4355" max="4356" width="9" style="232" customWidth="1"/>
    <col min="4357" max="4357" width="10.42578125" style="232" customWidth="1"/>
    <col min="4358" max="4360" width="9" style="232" customWidth="1"/>
    <col min="4361" max="4361" width="13.42578125" style="232" customWidth="1"/>
    <col min="4362" max="4362" width="9" style="232" customWidth="1"/>
    <col min="4363" max="4363" width="10.7109375" style="232" customWidth="1"/>
    <col min="4364" max="4399" width="9" style="232" customWidth="1"/>
    <col min="4400" max="4608" width="9.140625" style="232" customWidth="1"/>
    <col min="4609" max="4609" width="12.85546875" style="232" customWidth="1"/>
    <col min="4610" max="4610" width="4.140625" style="232" customWidth="1"/>
    <col min="4611" max="4612" width="9" style="232" customWidth="1"/>
    <col min="4613" max="4613" width="10.42578125" style="232" customWidth="1"/>
    <col min="4614" max="4616" width="9" style="232" customWidth="1"/>
    <col min="4617" max="4617" width="13.42578125" style="232" customWidth="1"/>
    <col min="4618" max="4618" width="9" style="232" customWidth="1"/>
    <col min="4619" max="4619" width="10.7109375" style="232" customWidth="1"/>
    <col min="4620" max="4655" width="9" style="232" customWidth="1"/>
    <col min="4656" max="4864" width="9.140625" style="232" customWidth="1"/>
    <col min="4865" max="4865" width="12.85546875" style="232" customWidth="1"/>
    <col min="4866" max="4866" width="4.140625" style="232" customWidth="1"/>
    <col min="4867" max="4868" width="9" style="232" customWidth="1"/>
    <col min="4869" max="4869" width="10.42578125" style="232" customWidth="1"/>
    <col min="4870" max="4872" width="9" style="232" customWidth="1"/>
    <col min="4873" max="4873" width="13.42578125" style="232" customWidth="1"/>
    <col min="4874" max="4874" width="9" style="232" customWidth="1"/>
    <col min="4875" max="4875" width="10.7109375" style="232" customWidth="1"/>
    <col min="4876" max="4911" width="9" style="232" customWidth="1"/>
    <col min="4912" max="5120" width="9.140625" style="232" customWidth="1"/>
    <col min="5121" max="5121" width="12.85546875" style="232" customWidth="1"/>
    <col min="5122" max="5122" width="4.140625" style="232" customWidth="1"/>
    <col min="5123" max="5124" width="9" style="232" customWidth="1"/>
    <col min="5125" max="5125" width="10.42578125" style="232" customWidth="1"/>
    <col min="5126" max="5128" width="9" style="232" customWidth="1"/>
    <col min="5129" max="5129" width="13.42578125" style="232" customWidth="1"/>
    <col min="5130" max="5130" width="9" style="232" customWidth="1"/>
    <col min="5131" max="5131" width="10.7109375" style="232" customWidth="1"/>
    <col min="5132" max="5167" width="9" style="232" customWidth="1"/>
    <col min="5168" max="5376" width="9.140625" style="232" customWidth="1"/>
    <col min="5377" max="5377" width="12.85546875" style="232" customWidth="1"/>
    <col min="5378" max="5378" width="4.140625" style="232" customWidth="1"/>
    <col min="5379" max="5380" width="9" style="232" customWidth="1"/>
    <col min="5381" max="5381" width="10.42578125" style="232" customWidth="1"/>
    <col min="5382" max="5384" width="9" style="232" customWidth="1"/>
    <col min="5385" max="5385" width="13.42578125" style="232" customWidth="1"/>
    <col min="5386" max="5386" width="9" style="232" customWidth="1"/>
    <col min="5387" max="5387" width="10.7109375" style="232" customWidth="1"/>
    <col min="5388" max="5423" width="9" style="232" customWidth="1"/>
    <col min="5424" max="5632" width="9.140625" style="232" customWidth="1"/>
    <col min="5633" max="5633" width="12.85546875" style="232" customWidth="1"/>
    <col min="5634" max="5634" width="4.140625" style="232" customWidth="1"/>
    <col min="5635" max="5636" width="9" style="232" customWidth="1"/>
    <col min="5637" max="5637" width="10.42578125" style="232" customWidth="1"/>
    <col min="5638" max="5640" width="9" style="232" customWidth="1"/>
    <col min="5641" max="5641" width="13.42578125" style="232" customWidth="1"/>
    <col min="5642" max="5642" width="9" style="232" customWidth="1"/>
    <col min="5643" max="5643" width="10.7109375" style="232" customWidth="1"/>
    <col min="5644" max="5679" width="9" style="232" customWidth="1"/>
    <col min="5680" max="5888" width="9.140625" style="232" customWidth="1"/>
    <col min="5889" max="5889" width="12.85546875" style="232" customWidth="1"/>
    <col min="5890" max="5890" width="4.140625" style="232" customWidth="1"/>
    <col min="5891" max="5892" width="9" style="232" customWidth="1"/>
    <col min="5893" max="5893" width="10.42578125" style="232" customWidth="1"/>
    <col min="5894" max="5896" width="9" style="232" customWidth="1"/>
    <col min="5897" max="5897" width="13.42578125" style="232" customWidth="1"/>
    <col min="5898" max="5898" width="9" style="232" customWidth="1"/>
    <col min="5899" max="5899" width="10.7109375" style="232" customWidth="1"/>
    <col min="5900" max="5935" width="9" style="232" customWidth="1"/>
    <col min="5936" max="6144" width="9.140625" style="232" customWidth="1"/>
    <col min="6145" max="6145" width="12.85546875" style="232" customWidth="1"/>
    <col min="6146" max="6146" width="4.140625" style="232" customWidth="1"/>
    <col min="6147" max="6148" width="9" style="232" customWidth="1"/>
    <col min="6149" max="6149" width="10.42578125" style="232" customWidth="1"/>
    <col min="6150" max="6152" width="9" style="232" customWidth="1"/>
    <col min="6153" max="6153" width="13.42578125" style="232" customWidth="1"/>
    <col min="6154" max="6154" width="9" style="232" customWidth="1"/>
    <col min="6155" max="6155" width="10.7109375" style="232" customWidth="1"/>
    <col min="6156" max="6191" width="9" style="232" customWidth="1"/>
    <col min="6192" max="6400" width="9.140625" style="232" customWidth="1"/>
    <col min="6401" max="6401" width="12.85546875" style="232" customWidth="1"/>
    <col min="6402" max="6402" width="4.140625" style="232" customWidth="1"/>
    <col min="6403" max="6404" width="9" style="232" customWidth="1"/>
    <col min="6405" max="6405" width="10.42578125" style="232" customWidth="1"/>
    <col min="6406" max="6408" width="9" style="232" customWidth="1"/>
    <col min="6409" max="6409" width="13.42578125" style="232" customWidth="1"/>
    <col min="6410" max="6410" width="9" style="232" customWidth="1"/>
    <col min="6411" max="6411" width="10.7109375" style="232" customWidth="1"/>
    <col min="6412" max="6447" width="9" style="232" customWidth="1"/>
    <col min="6448" max="6656" width="9.140625" style="232" customWidth="1"/>
    <col min="6657" max="6657" width="12.85546875" style="232" customWidth="1"/>
    <col min="6658" max="6658" width="4.140625" style="232" customWidth="1"/>
    <col min="6659" max="6660" width="9" style="232" customWidth="1"/>
    <col min="6661" max="6661" width="10.42578125" style="232" customWidth="1"/>
    <col min="6662" max="6664" width="9" style="232" customWidth="1"/>
    <col min="6665" max="6665" width="13.42578125" style="232" customWidth="1"/>
    <col min="6666" max="6666" width="9" style="232" customWidth="1"/>
    <col min="6667" max="6667" width="10.7109375" style="232" customWidth="1"/>
    <col min="6668" max="6703" width="9" style="232" customWidth="1"/>
    <col min="6704" max="6912" width="9.140625" style="232" customWidth="1"/>
    <col min="6913" max="6913" width="12.85546875" style="232" customWidth="1"/>
    <col min="6914" max="6914" width="4.140625" style="232" customWidth="1"/>
    <col min="6915" max="6916" width="9" style="232" customWidth="1"/>
    <col min="6917" max="6917" width="10.42578125" style="232" customWidth="1"/>
    <col min="6918" max="6920" width="9" style="232" customWidth="1"/>
    <col min="6921" max="6921" width="13.42578125" style="232" customWidth="1"/>
    <col min="6922" max="6922" width="9" style="232" customWidth="1"/>
    <col min="6923" max="6923" width="10.7109375" style="232" customWidth="1"/>
    <col min="6924" max="6959" width="9" style="232" customWidth="1"/>
    <col min="6960" max="7168" width="9.140625" style="232" customWidth="1"/>
    <col min="7169" max="7169" width="12.85546875" style="232" customWidth="1"/>
    <col min="7170" max="7170" width="4.140625" style="232" customWidth="1"/>
    <col min="7171" max="7172" width="9" style="232" customWidth="1"/>
    <col min="7173" max="7173" width="10.42578125" style="232" customWidth="1"/>
    <col min="7174" max="7176" width="9" style="232" customWidth="1"/>
    <col min="7177" max="7177" width="13.42578125" style="232" customWidth="1"/>
    <col min="7178" max="7178" width="9" style="232" customWidth="1"/>
    <col min="7179" max="7179" width="10.7109375" style="232" customWidth="1"/>
    <col min="7180" max="7215" width="9" style="232" customWidth="1"/>
    <col min="7216" max="7424" width="9.140625" style="232" customWidth="1"/>
    <col min="7425" max="7425" width="12.85546875" style="232" customWidth="1"/>
    <col min="7426" max="7426" width="4.140625" style="232" customWidth="1"/>
    <col min="7427" max="7428" width="9" style="232" customWidth="1"/>
    <col min="7429" max="7429" width="10.42578125" style="232" customWidth="1"/>
    <col min="7430" max="7432" width="9" style="232" customWidth="1"/>
    <col min="7433" max="7433" width="13.42578125" style="232" customWidth="1"/>
    <col min="7434" max="7434" width="9" style="232" customWidth="1"/>
    <col min="7435" max="7435" width="10.7109375" style="232" customWidth="1"/>
    <col min="7436" max="7471" width="9" style="232" customWidth="1"/>
    <col min="7472" max="7680" width="9.140625" style="232" customWidth="1"/>
    <col min="7681" max="7681" width="12.85546875" style="232" customWidth="1"/>
    <col min="7682" max="7682" width="4.140625" style="232" customWidth="1"/>
    <col min="7683" max="7684" width="9" style="232" customWidth="1"/>
    <col min="7685" max="7685" width="10.42578125" style="232" customWidth="1"/>
    <col min="7686" max="7688" width="9" style="232" customWidth="1"/>
    <col min="7689" max="7689" width="13.42578125" style="232" customWidth="1"/>
    <col min="7690" max="7690" width="9" style="232" customWidth="1"/>
    <col min="7691" max="7691" width="10.7109375" style="232" customWidth="1"/>
    <col min="7692" max="7727" width="9" style="232" customWidth="1"/>
    <col min="7728" max="7936" width="9.140625" style="232" customWidth="1"/>
    <col min="7937" max="7937" width="12.85546875" style="232" customWidth="1"/>
    <col min="7938" max="7938" width="4.140625" style="232" customWidth="1"/>
    <col min="7939" max="7940" width="9" style="232" customWidth="1"/>
    <col min="7941" max="7941" width="10.42578125" style="232" customWidth="1"/>
    <col min="7942" max="7944" width="9" style="232" customWidth="1"/>
    <col min="7945" max="7945" width="13.42578125" style="232" customWidth="1"/>
    <col min="7946" max="7946" width="9" style="232" customWidth="1"/>
    <col min="7947" max="7947" width="10.7109375" style="232" customWidth="1"/>
    <col min="7948" max="7983" width="9" style="232" customWidth="1"/>
    <col min="7984" max="8192" width="9.140625" style="232" customWidth="1"/>
    <col min="8193" max="8193" width="12.85546875" style="232" customWidth="1"/>
    <col min="8194" max="8194" width="4.140625" style="232" customWidth="1"/>
    <col min="8195" max="8196" width="9" style="232" customWidth="1"/>
    <col min="8197" max="8197" width="10.42578125" style="232" customWidth="1"/>
    <col min="8198" max="8200" width="9" style="232" customWidth="1"/>
    <col min="8201" max="8201" width="13.42578125" style="232" customWidth="1"/>
    <col min="8202" max="8202" width="9" style="232" customWidth="1"/>
    <col min="8203" max="8203" width="10.7109375" style="232" customWidth="1"/>
    <col min="8204" max="8239" width="9" style="232" customWidth="1"/>
    <col min="8240" max="8448" width="9.140625" style="232" customWidth="1"/>
    <col min="8449" max="8449" width="12.85546875" style="232" customWidth="1"/>
    <col min="8450" max="8450" width="4.140625" style="232" customWidth="1"/>
    <col min="8451" max="8452" width="9" style="232" customWidth="1"/>
    <col min="8453" max="8453" width="10.42578125" style="232" customWidth="1"/>
    <col min="8454" max="8456" width="9" style="232" customWidth="1"/>
    <col min="8457" max="8457" width="13.42578125" style="232" customWidth="1"/>
    <col min="8458" max="8458" width="9" style="232" customWidth="1"/>
    <col min="8459" max="8459" width="10.7109375" style="232" customWidth="1"/>
    <col min="8460" max="8495" width="9" style="232" customWidth="1"/>
    <col min="8496" max="8704" width="9.140625" style="232" customWidth="1"/>
    <col min="8705" max="8705" width="12.85546875" style="232" customWidth="1"/>
    <col min="8706" max="8706" width="4.140625" style="232" customWidth="1"/>
    <col min="8707" max="8708" width="9" style="232" customWidth="1"/>
    <col min="8709" max="8709" width="10.42578125" style="232" customWidth="1"/>
    <col min="8710" max="8712" width="9" style="232" customWidth="1"/>
    <col min="8713" max="8713" width="13.42578125" style="232" customWidth="1"/>
    <col min="8714" max="8714" width="9" style="232" customWidth="1"/>
    <col min="8715" max="8715" width="10.7109375" style="232" customWidth="1"/>
    <col min="8716" max="8751" width="9" style="232" customWidth="1"/>
    <col min="8752" max="8960" width="9.140625" style="232" customWidth="1"/>
    <col min="8961" max="8961" width="12.85546875" style="232" customWidth="1"/>
    <col min="8962" max="8962" width="4.140625" style="232" customWidth="1"/>
    <col min="8963" max="8964" width="9" style="232" customWidth="1"/>
    <col min="8965" max="8965" width="10.42578125" style="232" customWidth="1"/>
    <col min="8966" max="8968" width="9" style="232" customWidth="1"/>
    <col min="8969" max="8969" width="13.42578125" style="232" customWidth="1"/>
    <col min="8970" max="8970" width="9" style="232" customWidth="1"/>
    <col min="8971" max="8971" width="10.7109375" style="232" customWidth="1"/>
    <col min="8972" max="9007" width="9" style="232" customWidth="1"/>
    <col min="9008" max="9216" width="9.140625" style="232" customWidth="1"/>
    <col min="9217" max="9217" width="12.85546875" style="232" customWidth="1"/>
    <col min="9218" max="9218" width="4.140625" style="232" customWidth="1"/>
    <col min="9219" max="9220" width="9" style="232" customWidth="1"/>
    <col min="9221" max="9221" width="10.42578125" style="232" customWidth="1"/>
    <col min="9222" max="9224" width="9" style="232" customWidth="1"/>
    <col min="9225" max="9225" width="13.42578125" style="232" customWidth="1"/>
    <col min="9226" max="9226" width="9" style="232" customWidth="1"/>
    <col min="9227" max="9227" width="10.7109375" style="232" customWidth="1"/>
    <col min="9228" max="9263" width="9" style="232" customWidth="1"/>
    <col min="9264" max="9472" width="9.140625" style="232" customWidth="1"/>
    <col min="9473" max="9473" width="12.85546875" style="232" customWidth="1"/>
    <col min="9474" max="9474" width="4.140625" style="232" customWidth="1"/>
    <col min="9475" max="9476" width="9" style="232" customWidth="1"/>
    <col min="9477" max="9477" width="10.42578125" style="232" customWidth="1"/>
    <col min="9478" max="9480" width="9" style="232" customWidth="1"/>
    <col min="9481" max="9481" width="13.42578125" style="232" customWidth="1"/>
    <col min="9482" max="9482" width="9" style="232" customWidth="1"/>
    <col min="9483" max="9483" width="10.7109375" style="232" customWidth="1"/>
    <col min="9484" max="9519" width="9" style="232" customWidth="1"/>
    <col min="9520" max="9728" width="9.140625" style="232" customWidth="1"/>
    <col min="9729" max="9729" width="12.85546875" style="232" customWidth="1"/>
    <col min="9730" max="9730" width="4.140625" style="232" customWidth="1"/>
    <col min="9731" max="9732" width="9" style="232" customWidth="1"/>
    <col min="9733" max="9733" width="10.42578125" style="232" customWidth="1"/>
    <col min="9734" max="9736" width="9" style="232" customWidth="1"/>
    <col min="9737" max="9737" width="13.42578125" style="232" customWidth="1"/>
    <col min="9738" max="9738" width="9" style="232" customWidth="1"/>
    <col min="9739" max="9739" width="10.7109375" style="232" customWidth="1"/>
    <col min="9740" max="9775" width="9" style="232" customWidth="1"/>
    <col min="9776" max="9984" width="9.140625" style="232" customWidth="1"/>
    <col min="9985" max="9985" width="12.85546875" style="232" customWidth="1"/>
    <col min="9986" max="9986" width="4.140625" style="232" customWidth="1"/>
    <col min="9987" max="9988" width="9" style="232" customWidth="1"/>
    <col min="9989" max="9989" width="10.42578125" style="232" customWidth="1"/>
    <col min="9990" max="9992" width="9" style="232" customWidth="1"/>
    <col min="9993" max="9993" width="13.42578125" style="232" customWidth="1"/>
    <col min="9994" max="9994" width="9" style="232" customWidth="1"/>
    <col min="9995" max="9995" width="10.7109375" style="232" customWidth="1"/>
    <col min="9996" max="10031" width="9" style="232" customWidth="1"/>
    <col min="10032" max="10240" width="9.140625" style="232" customWidth="1"/>
    <col min="10241" max="10241" width="12.85546875" style="232" customWidth="1"/>
    <col min="10242" max="10242" width="4.140625" style="232" customWidth="1"/>
    <col min="10243" max="10244" width="9" style="232" customWidth="1"/>
    <col min="10245" max="10245" width="10.42578125" style="232" customWidth="1"/>
    <col min="10246" max="10248" width="9" style="232" customWidth="1"/>
    <col min="10249" max="10249" width="13.42578125" style="232" customWidth="1"/>
    <col min="10250" max="10250" width="9" style="232" customWidth="1"/>
    <col min="10251" max="10251" width="10.7109375" style="232" customWidth="1"/>
    <col min="10252" max="10287" width="9" style="232" customWidth="1"/>
    <col min="10288" max="10496" width="9.140625" style="232" customWidth="1"/>
    <col min="10497" max="10497" width="12.85546875" style="232" customWidth="1"/>
    <col min="10498" max="10498" width="4.140625" style="232" customWidth="1"/>
    <col min="10499" max="10500" width="9" style="232" customWidth="1"/>
    <col min="10501" max="10501" width="10.42578125" style="232" customWidth="1"/>
    <col min="10502" max="10504" width="9" style="232" customWidth="1"/>
    <col min="10505" max="10505" width="13.42578125" style="232" customWidth="1"/>
    <col min="10506" max="10506" width="9" style="232" customWidth="1"/>
    <col min="10507" max="10507" width="10.7109375" style="232" customWidth="1"/>
    <col min="10508" max="10543" width="9" style="232" customWidth="1"/>
    <col min="10544" max="10752" width="9.140625" style="232" customWidth="1"/>
    <col min="10753" max="10753" width="12.85546875" style="232" customWidth="1"/>
    <col min="10754" max="10754" width="4.140625" style="232" customWidth="1"/>
    <col min="10755" max="10756" width="9" style="232" customWidth="1"/>
    <col min="10757" max="10757" width="10.42578125" style="232" customWidth="1"/>
    <col min="10758" max="10760" width="9" style="232" customWidth="1"/>
    <col min="10761" max="10761" width="13.42578125" style="232" customWidth="1"/>
    <col min="10762" max="10762" width="9" style="232" customWidth="1"/>
    <col min="10763" max="10763" width="10.7109375" style="232" customWidth="1"/>
    <col min="10764" max="10799" width="9" style="232" customWidth="1"/>
    <col min="10800" max="11008" width="9.140625" style="232" customWidth="1"/>
    <col min="11009" max="11009" width="12.85546875" style="232" customWidth="1"/>
    <col min="11010" max="11010" width="4.140625" style="232" customWidth="1"/>
    <col min="11011" max="11012" width="9" style="232" customWidth="1"/>
    <col min="11013" max="11013" width="10.42578125" style="232" customWidth="1"/>
    <col min="11014" max="11016" width="9" style="232" customWidth="1"/>
    <col min="11017" max="11017" width="13.42578125" style="232" customWidth="1"/>
    <col min="11018" max="11018" width="9" style="232" customWidth="1"/>
    <col min="11019" max="11019" width="10.7109375" style="232" customWidth="1"/>
    <col min="11020" max="11055" width="9" style="232" customWidth="1"/>
    <col min="11056" max="11264" width="9.140625" style="232" customWidth="1"/>
    <col min="11265" max="11265" width="12.85546875" style="232" customWidth="1"/>
    <col min="11266" max="11266" width="4.140625" style="232" customWidth="1"/>
    <col min="11267" max="11268" width="9" style="232" customWidth="1"/>
    <col min="11269" max="11269" width="10.42578125" style="232" customWidth="1"/>
    <col min="11270" max="11272" width="9" style="232" customWidth="1"/>
    <col min="11273" max="11273" width="13.42578125" style="232" customWidth="1"/>
    <col min="11274" max="11274" width="9" style="232" customWidth="1"/>
    <col min="11275" max="11275" width="10.7109375" style="232" customWidth="1"/>
    <col min="11276" max="11311" width="9" style="232" customWidth="1"/>
    <col min="11312" max="11520" width="9.140625" style="232" customWidth="1"/>
    <col min="11521" max="11521" width="12.85546875" style="232" customWidth="1"/>
    <col min="11522" max="11522" width="4.140625" style="232" customWidth="1"/>
    <col min="11523" max="11524" width="9" style="232" customWidth="1"/>
    <col min="11525" max="11525" width="10.42578125" style="232" customWidth="1"/>
    <col min="11526" max="11528" width="9" style="232" customWidth="1"/>
    <col min="11529" max="11529" width="13.42578125" style="232" customWidth="1"/>
    <col min="11530" max="11530" width="9" style="232" customWidth="1"/>
    <col min="11531" max="11531" width="10.7109375" style="232" customWidth="1"/>
    <col min="11532" max="11567" width="9" style="232" customWidth="1"/>
    <col min="11568" max="11776" width="9.140625" style="232" customWidth="1"/>
    <col min="11777" max="11777" width="12.85546875" style="232" customWidth="1"/>
    <col min="11778" max="11778" width="4.140625" style="232" customWidth="1"/>
    <col min="11779" max="11780" width="9" style="232" customWidth="1"/>
    <col min="11781" max="11781" width="10.42578125" style="232" customWidth="1"/>
    <col min="11782" max="11784" width="9" style="232" customWidth="1"/>
    <col min="11785" max="11785" width="13.42578125" style="232" customWidth="1"/>
    <col min="11786" max="11786" width="9" style="232" customWidth="1"/>
    <col min="11787" max="11787" width="10.7109375" style="232" customWidth="1"/>
    <col min="11788" max="11823" width="9" style="232" customWidth="1"/>
    <col min="11824" max="12032" width="9.140625" style="232" customWidth="1"/>
    <col min="12033" max="12033" width="12.85546875" style="232" customWidth="1"/>
    <col min="12034" max="12034" width="4.140625" style="232" customWidth="1"/>
    <col min="12035" max="12036" width="9" style="232" customWidth="1"/>
    <col min="12037" max="12037" width="10.42578125" style="232" customWidth="1"/>
    <col min="12038" max="12040" width="9" style="232" customWidth="1"/>
    <col min="12041" max="12041" width="13.42578125" style="232" customWidth="1"/>
    <col min="12042" max="12042" width="9" style="232" customWidth="1"/>
    <col min="12043" max="12043" width="10.7109375" style="232" customWidth="1"/>
    <col min="12044" max="12079" width="9" style="232" customWidth="1"/>
    <col min="12080" max="12288" width="9.140625" style="232" customWidth="1"/>
    <col min="12289" max="12289" width="12.85546875" style="232" customWidth="1"/>
    <col min="12290" max="12290" width="4.140625" style="232" customWidth="1"/>
    <col min="12291" max="12292" width="9" style="232" customWidth="1"/>
    <col min="12293" max="12293" width="10.42578125" style="232" customWidth="1"/>
    <col min="12294" max="12296" width="9" style="232" customWidth="1"/>
    <col min="12297" max="12297" width="13.42578125" style="232" customWidth="1"/>
    <col min="12298" max="12298" width="9" style="232" customWidth="1"/>
    <col min="12299" max="12299" width="10.7109375" style="232" customWidth="1"/>
    <col min="12300" max="12335" width="9" style="232" customWidth="1"/>
    <col min="12336" max="12544" width="9.140625" style="232" customWidth="1"/>
    <col min="12545" max="12545" width="12.85546875" style="232" customWidth="1"/>
    <col min="12546" max="12546" width="4.140625" style="232" customWidth="1"/>
    <col min="12547" max="12548" width="9" style="232" customWidth="1"/>
    <col min="12549" max="12549" width="10.42578125" style="232" customWidth="1"/>
    <col min="12550" max="12552" width="9" style="232" customWidth="1"/>
    <col min="12553" max="12553" width="13.42578125" style="232" customWidth="1"/>
    <col min="12554" max="12554" width="9" style="232" customWidth="1"/>
    <col min="12555" max="12555" width="10.7109375" style="232" customWidth="1"/>
    <col min="12556" max="12591" width="9" style="232" customWidth="1"/>
    <col min="12592" max="12800" width="9.140625" style="232" customWidth="1"/>
    <col min="12801" max="12801" width="12.85546875" style="232" customWidth="1"/>
    <col min="12802" max="12802" width="4.140625" style="232" customWidth="1"/>
    <col min="12803" max="12804" width="9" style="232" customWidth="1"/>
    <col min="12805" max="12805" width="10.42578125" style="232" customWidth="1"/>
    <col min="12806" max="12808" width="9" style="232" customWidth="1"/>
    <col min="12809" max="12809" width="13.42578125" style="232" customWidth="1"/>
    <col min="12810" max="12810" width="9" style="232" customWidth="1"/>
    <col min="12811" max="12811" width="10.7109375" style="232" customWidth="1"/>
    <col min="12812" max="12847" width="9" style="232" customWidth="1"/>
    <col min="12848" max="13056" width="9.140625" style="232" customWidth="1"/>
    <col min="13057" max="13057" width="12.85546875" style="232" customWidth="1"/>
    <col min="13058" max="13058" width="4.140625" style="232" customWidth="1"/>
    <col min="13059" max="13060" width="9" style="232" customWidth="1"/>
    <col min="13061" max="13061" width="10.42578125" style="232" customWidth="1"/>
    <col min="13062" max="13064" width="9" style="232" customWidth="1"/>
    <col min="13065" max="13065" width="13.42578125" style="232" customWidth="1"/>
    <col min="13066" max="13066" width="9" style="232" customWidth="1"/>
    <col min="13067" max="13067" width="10.7109375" style="232" customWidth="1"/>
    <col min="13068" max="13103" width="9" style="232" customWidth="1"/>
    <col min="13104" max="13312" width="9.140625" style="232" customWidth="1"/>
    <col min="13313" max="13313" width="12.85546875" style="232" customWidth="1"/>
    <col min="13314" max="13314" width="4.140625" style="232" customWidth="1"/>
    <col min="13315" max="13316" width="9" style="232" customWidth="1"/>
    <col min="13317" max="13317" width="10.42578125" style="232" customWidth="1"/>
    <col min="13318" max="13320" width="9" style="232" customWidth="1"/>
    <col min="13321" max="13321" width="13.42578125" style="232" customWidth="1"/>
    <col min="13322" max="13322" width="9" style="232" customWidth="1"/>
    <col min="13323" max="13323" width="10.7109375" style="232" customWidth="1"/>
    <col min="13324" max="13359" width="9" style="232" customWidth="1"/>
    <col min="13360" max="13568" width="9.140625" style="232" customWidth="1"/>
    <col min="13569" max="13569" width="12.85546875" style="232" customWidth="1"/>
    <col min="13570" max="13570" width="4.140625" style="232" customWidth="1"/>
    <col min="13571" max="13572" width="9" style="232" customWidth="1"/>
    <col min="13573" max="13573" width="10.42578125" style="232" customWidth="1"/>
    <col min="13574" max="13576" width="9" style="232" customWidth="1"/>
    <col min="13577" max="13577" width="13.42578125" style="232" customWidth="1"/>
    <col min="13578" max="13578" width="9" style="232" customWidth="1"/>
    <col min="13579" max="13579" width="10.7109375" style="232" customWidth="1"/>
    <col min="13580" max="13615" width="9" style="232" customWidth="1"/>
    <col min="13616" max="13824" width="9.140625" style="232" customWidth="1"/>
    <col min="13825" max="13825" width="12.85546875" style="232" customWidth="1"/>
    <col min="13826" max="13826" width="4.140625" style="232" customWidth="1"/>
    <col min="13827" max="13828" width="9" style="232" customWidth="1"/>
    <col min="13829" max="13829" width="10.42578125" style="232" customWidth="1"/>
    <col min="13830" max="13832" width="9" style="232" customWidth="1"/>
    <col min="13833" max="13833" width="13.42578125" style="232" customWidth="1"/>
    <col min="13834" max="13834" width="9" style="232" customWidth="1"/>
    <col min="13835" max="13835" width="10.7109375" style="232" customWidth="1"/>
    <col min="13836" max="13871" width="9" style="232" customWidth="1"/>
    <col min="13872" max="14080" width="9.140625" style="232" customWidth="1"/>
    <col min="14081" max="14081" width="12.85546875" style="232" customWidth="1"/>
    <col min="14082" max="14082" width="4.140625" style="232" customWidth="1"/>
    <col min="14083" max="14084" width="9" style="232" customWidth="1"/>
    <col min="14085" max="14085" width="10.42578125" style="232" customWidth="1"/>
    <col min="14086" max="14088" width="9" style="232" customWidth="1"/>
    <col min="14089" max="14089" width="13.42578125" style="232" customWidth="1"/>
    <col min="14090" max="14090" width="9" style="232" customWidth="1"/>
    <col min="14091" max="14091" width="10.7109375" style="232" customWidth="1"/>
    <col min="14092" max="14127" width="9" style="232" customWidth="1"/>
    <col min="14128" max="14336" width="9.140625" style="232" customWidth="1"/>
    <col min="14337" max="14337" width="12.85546875" style="232" customWidth="1"/>
    <col min="14338" max="14338" width="4.140625" style="232" customWidth="1"/>
    <col min="14339" max="14340" width="9" style="232" customWidth="1"/>
    <col min="14341" max="14341" width="10.42578125" style="232" customWidth="1"/>
    <col min="14342" max="14344" width="9" style="232" customWidth="1"/>
    <col min="14345" max="14345" width="13.42578125" style="232" customWidth="1"/>
    <col min="14346" max="14346" width="9" style="232" customWidth="1"/>
    <col min="14347" max="14347" width="10.7109375" style="232" customWidth="1"/>
    <col min="14348" max="14383" width="9" style="232" customWidth="1"/>
    <col min="14384" max="14592" width="9.140625" style="232" customWidth="1"/>
    <col min="14593" max="14593" width="12.85546875" style="232" customWidth="1"/>
    <col min="14594" max="14594" width="4.140625" style="232" customWidth="1"/>
    <col min="14595" max="14596" width="9" style="232" customWidth="1"/>
    <col min="14597" max="14597" width="10.42578125" style="232" customWidth="1"/>
    <col min="14598" max="14600" width="9" style="232" customWidth="1"/>
    <col min="14601" max="14601" width="13.42578125" style="232" customWidth="1"/>
    <col min="14602" max="14602" width="9" style="232" customWidth="1"/>
    <col min="14603" max="14603" width="10.7109375" style="232" customWidth="1"/>
    <col min="14604" max="14639" width="9" style="232" customWidth="1"/>
    <col min="14640" max="14848" width="9.140625" style="232" customWidth="1"/>
    <col min="14849" max="14849" width="12.85546875" style="232" customWidth="1"/>
    <col min="14850" max="14850" width="4.140625" style="232" customWidth="1"/>
    <col min="14851" max="14852" width="9" style="232" customWidth="1"/>
    <col min="14853" max="14853" width="10.42578125" style="232" customWidth="1"/>
    <col min="14854" max="14856" width="9" style="232" customWidth="1"/>
    <col min="14857" max="14857" width="13.42578125" style="232" customWidth="1"/>
    <col min="14858" max="14858" width="9" style="232" customWidth="1"/>
    <col min="14859" max="14859" width="10.7109375" style="232" customWidth="1"/>
    <col min="14860" max="14895" width="9" style="232" customWidth="1"/>
    <col min="14896" max="15104" width="9.140625" style="232" customWidth="1"/>
    <col min="15105" max="15105" width="12.85546875" style="232" customWidth="1"/>
    <col min="15106" max="15106" width="4.140625" style="232" customWidth="1"/>
    <col min="15107" max="15108" width="9" style="232" customWidth="1"/>
    <col min="15109" max="15109" width="10.42578125" style="232" customWidth="1"/>
    <col min="15110" max="15112" width="9" style="232" customWidth="1"/>
    <col min="15113" max="15113" width="13.42578125" style="232" customWidth="1"/>
    <col min="15114" max="15114" width="9" style="232" customWidth="1"/>
    <col min="15115" max="15115" width="10.7109375" style="232" customWidth="1"/>
    <col min="15116" max="15151" width="9" style="232" customWidth="1"/>
    <col min="15152" max="15360" width="9.140625" style="232" customWidth="1"/>
    <col min="15361" max="15361" width="12.85546875" style="232" customWidth="1"/>
    <col min="15362" max="15362" width="4.140625" style="232" customWidth="1"/>
    <col min="15363" max="15364" width="9" style="232" customWidth="1"/>
    <col min="15365" max="15365" width="10.42578125" style="232" customWidth="1"/>
    <col min="15366" max="15368" width="9" style="232" customWidth="1"/>
    <col min="15369" max="15369" width="13.42578125" style="232" customWidth="1"/>
    <col min="15370" max="15370" width="9" style="232" customWidth="1"/>
    <col min="15371" max="15371" width="10.7109375" style="232" customWidth="1"/>
    <col min="15372" max="15407" width="9" style="232" customWidth="1"/>
    <col min="15408" max="15616" width="9.140625" style="232" customWidth="1"/>
    <col min="15617" max="15617" width="12.85546875" style="232" customWidth="1"/>
    <col min="15618" max="15618" width="4.140625" style="232" customWidth="1"/>
    <col min="15619" max="15620" width="9" style="232" customWidth="1"/>
    <col min="15621" max="15621" width="10.42578125" style="232" customWidth="1"/>
    <col min="15622" max="15624" width="9" style="232" customWidth="1"/>
    <col min="15625" max="15625" width="13.42578125" style="232" customWidth="1"/>
    <col min="15626" max="15626" width="9" style="232" customWidth="1"/>
    <col min="15627" max="15627" width="10.7109375" style="232" customWidth="1"/>
    <col min="15628" max="15663" width="9" style="232" customWidth="1"/>
    <col min="15664" max="15872" width="9.140625" style="232" customWidth="1"/>
    <col min="15873" max="15873" width="12.85546875" style="232" customWidth="1"/>
    <col min="15874" max="15874" width="4.140625" style="232" customWidth="1"/>
    <col min="15875" max="15876" width="9" style="232" customWidth="1"/>
    <col min="15877" max="15877" width="10.42578125" style="232" customWidth="1"/>
    <col min="15878" max="15880" width="9" style="232" customWidth="1"/>
    <col min="15881" max="15881" width="13.42578125" style="232" customWidth="1"/>
    <col min="15882" max="15882" width="9" style="232" customWidth="1"/>
    <col min="15883" max="15883" width="10.7109375" style="232" customWidth="1"/>
    <col min="15884" max="15919" width="9" style="232" customWidth="1"/>
    <col min="15920" max="16128" width="9.140625" style="232" customWidth="1"/>
    <col min="16129" max="16129" width="12.85546875" style="232" customWidth="1"/>
    <col min="16130" max="16130" width="4.140625" style="232" customWidth="1"/>
    <col min="16131" max="16132" width="9" style="232" customWidth="1"/>
    <col min="16133" max="16133" width="10.42578125" style="232" customWidth="1"/>
    <col min="16134" max="16136" width="9" style="232" customWidth="1"/>
    <col min="16137" max="16137" width="13.42578125" style="232" customWidth="1"/>
    <col min="16138" max="16138" width="9" style="232" customWidth="1"/>
    <col min="16139" max="16139" width="10.7109375" style="232" customWidth="1"/>
    <col min="16140" max="16175" width="9" style="232" customWidth="1"/>
    <col min="16176" max="16384" width="9.140625" style="232" customWidth="1"/>
  </cols>
  <sheetData>
    <row r="1" spans="1:36" ht="15.75" customHeight="1" x14ac:dyDescent="0.2">
      <c r="N1" s="349" t="s">
        <v>373</v>
      </c>
      <c r="O1" s="349"/>
      <c r="P1" s="349"/>
      <c r="Q1" s="349"/>
      <c r="R1" s="349"/>
      <c r="S1" s="349"/>
      <c r="T1" s="349"/>
      <c r="U1" s="349"/>
      <c r="V1" s="349"/>
      <c r="AD1" s="348" t="s">
        <v>372</v>
      </c>
      <c r="AE1" s="348"/>
      <c r="AF1" s="348"/>
      <c r="AG1" s="348"/>
      <c r="AH1" s="348"/>
      <c r="AI1" s="348"/>
      <c r="AJ1" s="348"/>
    </row>
    <row r="2" spans="1:36" ht="24.75" customHeight="1" x14ac:dyDescent="0.2">
      <c r="N2" s="349"/>
      <c r="O2" s="349"/>
      <c r="P2" s="349"/>
      <c r="Q2" s="349"/>
      <c r="R2" s="349"/>
      <c r="S2" s="349"/>
      <c r="T2" s="349"/>
      <c r="U2" s="349"/>
      <c r="V2" s="349"/>
      <c r="AD2" s="348"/>
      <c r="AE2" s="348"/>
      <c r="AF2" s="348"/>
      <c r="AG2" s="348"/>
      <c r="AH2" s="348"/>
      <c r="AI2" s="348"/>
      <c r="AJ2" s="348"/>
    </row>
    <row r="3" spans="1:36" ht="15.75" customHeight="1" x14ac:dyDescent="0.2"/>
    <row r="4" spans="1:36" ht="15.75" customHeight="1" x14ac:dyDescent="0.2">
      <c r="B4" s="340" t="s">
        <v>371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</row>
    <row r="5" spans="1:36" ht="15.75" customHeight="1" x14ac:dyDescent="0.2">
      <c r="A5" s="341" t="s">
        <v>343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</row>
    <row r="6" spans="1:36" ht="12.75" customHeight="1" x14ac:dyDescent="0.2"/>
    <row r="7" spans="1:36" ht="42.75" customHeight="1" x14ac:dyDescent="0.2">
      <c r="A7" s="342" t="s">
        <v>344</v>
      </c>
      <c r="B7" s="342" t="s">
        <v>345</v>
      </c>
      <c r="C7" s="345" t="s">
        <v>346</v>
      </c>
      <c r="D7" s="345"/>
      <c r="E7" s="345" t="s">
        <v>347</v>
      </c>
      <c r="F7" s="345"/>
      <c r="G7" s="345" t="s">
        <v>348</v>
      </c>
      <c r="H7" s="345"/>
      <c r="I7" s="345" t="s">
        <v>349</v>
      </c>
      <c r="J7" s="345"/>
      <c r="K7" s="345" t="s">
        <v>350</v>
      </c>
      <c r="L7" s="345"/>
      <c r="M7" s="345" t="s">
        <v>351</v>
      </c>
      <c r="N7" s="345"/>
      <c r="O7" s="345" t="s">
        <v>352</v>
      </c>
      <c r="P7" s="345"/>
      <c r="Q7" s="345" t="s">
        <v>353</v>
      </c>
      <c r="R7" s="345"/>
      <c r="S7" s="345" t="s">
        <v>354</v>
      </c>
      <c r="T7" s="345"/>
      <c r="U7" s="345" t="s">
        <v>355</v>
      </c>
      <c r="V7" s="345"/>
      <c r="W7" s="345" t="s">
        <v>356</v>
      </c>
      <c r="X7" s="345"/>
      <c r="Y7" s="345" t="s">
        <v>357</v>
      </c>
      <c r="Z7" s="345"/>
      <c r="AA7" s="345" t="s">
        <v>358</v>
      </c>
      <c r="AB7" s="345"/>
      <c r="AC7" s="345" t="s">
        <v>359</v>
      </c>
      <c r="AD7" s="345"/>
      <c r="AE7" s="345" t="s">
        <v>360</v>
      </c>
      <c r="AF7" s="345"/>
      <c r="AG7" s="345" t="s">
        <v>361</v>
      </c>
      <c r="AH7" s="345"/>
      <c r="AI7" s="346" t="s">
        <v>362</v>
      </c>
      <c r="AJ7" s="346"/>
    </row>
    <row r="8" spans="1:36" ht="11.25" customHeight="1" x14ac:dyDescent="0.2">
      <c r="A8" s="343"/>
      <c r="B8" s="343"/>
      <c r="C8" s="233" t="s">
        <v>363</v>
      </c>
      <c r="D8" s="233" t="s">
        <v>225</v>
      </c>
      <c r="E8" s="233" t="s">
        <v>363</v>
      </c>
      <c r="F8" s="233" t="s">
        <v>225</v>
      </c>
      <c r="G8" s="233" t="s">
        <v>363</v>
      </c>
      <c r="H8" s="233" t="s">
        <v>225</v>
      </c>
      <c r="I8" s="233" t="s">
        <v>363</v>
      </c>
      <c r="J8" s="233" t="s">
        <v>225</v>
      </c>
      <c r="K8" s="233" t="s">
        <v>363</v>
      </c>
      <c r="L8" s="233" t="s">
        <v>225</v>
      </c>
      <c r="M8" s="233" t="s">
        <v>363</v>
      </c>
      <c r="N8" s="233" t="s">
        <v>225</v>
      </c>
      <c r="O8" s="233" t="s">
        <v>363</v>
      </c>
      <c r="P8" s="233" t="s">
        <v>225</v>
      </c>
      <c r="Q8" s="233" t="s">
        <v>363</v>
      </c>
      <c r="R8" s="233" t="s">
        <v>225</v>
      </c>
      <c r="S8" s="233" t="s">
        <v>363</v>
      </c>
      <c r="T8" s="233" t="s">
        <v>225</v>
      </c>
      <c r="U8" s="233" t="s">
        <v>363</v>
      </c>
      <c r="V8" s="233" t="s">
        <v>225</v>
      </c>
      <c r="W8" s="233" t="s">
        <v>363</v>
      </c>
      <c r="X8" s="233" t="s">
        <v>225</v>
      </c>
      <c r="Y8" s="233" t="s">
        <v>363</v>
      </c>
      <c r="Z8" s="233" t="s">
        <v>225</v>
      </c>
      <c r="AA8" s="233" t="s">
        <v>363</v>
      </c>
      <c r="AB8" s="233" t="s">
        <v>225</v>
      </c>
      <c r="AC8" s="233" t="s">
        <v>363</v>
      </c>
      <c r="AD8" s="233" t="s">
        <v>225</v>
      </c>
      <c r="AE8" s="233" t="s">
        <v>363</v>
      </c>
      <c r="AF8" s="233" t="s">
        <v>225</v>
      </c>
      <c r="AG8" s="233" t="s">
        <v>363</v>
      </c>
      <c r="AH8" s="233" t="s">
        <v>225</v>
      </c>
      <c r="AI8" s="233" t="s">
        <v>363</v>
      </c>
      <c r="AJ8" s="233" t="s">
        <v>225</v>
      </c>
    </row>
    <row r="9" spans="1:36" s="235" customFormat="1" ht="11.25" customHeight="1" x14ac:dyDescent="0.25">
      <c r="A9" s="344"/>
      <c r="B9" s="344"/>
      <c r="C9" s="234">
        <v>1</v>
      </c>
      <c r="D9" s="234">
        <v>2</v>
      </c>
      <c r="E9" s="234">
        <v>3</v>
      </c>
      <c r="F9" s="234">
        <v>4</v>
      </c>
      <c r="G9" s="234">
        <v>5</v>
      </c>
      <c r="H9" s="234">
        <v>6</v>
      </c>
      <c r="I9" s="234">
        <v>7</v>
      </c>
      <c r="J9" s="234">
        <v>8</v>
      </c>
      <c r="K9" s="234">
        <v>9</v>
      </c>
      <c r="L9" s="234">
        <v>10</v>
      </c>
      <c r="M9" s="234">
        <v>11</v>
      </c>
      <c r="N9" s="234">
        <v>12</v>
      </c>
      <c r="O9" s="234">
        <v>13</v>
      </c>
      <c r="P9" s="234">
        <v>14</v>
      </c>
      <c r="Q9" s="234">
        <v>15</v>
      </c>
      <c r="R9" s="234">
        <v>16</v>
      </c>
      <c r="S9" s="234">
        <v>17</v>
      </c>
      <c r="T9" s="234">
        <v>18</v>
      </c>
      <c r="U9" s="234">
        <v>19</v>
      </c>
      <c r="V9" s="234">
        <v>20</v>
      </c>
      <c r="W9" s="234">
        <v>21</v>
      </c>
      <c r="X9" s="234">
        <v>22</v>
      </c>
      <c r="Y9" s="234">
        <v>23</v>
      </c>
      <c r="Z9" s="234">
        <v>24</v>
      </c>
      <c r="AA9" s="234">
        <v>25</v>
      </c>
      <c r="AB9" s="234">
        <v>26</v>
      </c>
      <c r="AC9" s="234">
        <v>27</v>
      </c>
      <c r="AD9" s="234">
        <v>28</v>
      </c>
      <c r="AE9" s="234">
        <v>29</v>
      </c>
      <c r="AF9" s="234">
        <v>30</v>
      </c>
      <c r="AG9" s="234">
        <v>21</v>
      </c>
      <c r="AH9" s="234">
        <v>32</v>
      </c>
      <c r="AI9" s="234">
        <v>33</v>
      </c>
      <c r="AJ9" s="234">
        <v>34</v>
      </c>
    </row>
    <row r="10" spans="1:36" s="235" customFormat="1" ht="21.75" customHeight="1" x14ac:dyDescent="0.25">
      <c r="A10" s="236" t="s">
        <v>271</v>
      </c>
      <c r="B10" s="237">
        <v>1</v>
      </c>
      <c r="C10" s="238">
        <v>157021.56</v>
      </c>
      <c r="D10" s="239">
        <v>1</v>
      </c>
      <c r="E10" s="238">
        <v>628086.24</v>
      </c>
      <c r="F10" s="239">
        <v>4</v>
      </c>
      <c r="G10" s="240"/>
      <c r="H10" s="240"/>
      <c r="I10" s="240"/>
      <c r="J10" s="240"/>
      <c r="K10" s="240"/>
      <c r="L10" s="240"/>
      <c r="M10" s="240"/>
      <c r="N10" s="240"/>
      <c r="O10" s="238">
        <v>314043.12</v>
      </c>
      <c r="P10" s="239">
        <v>2</v>
      </c>
      <c r="Q10" s="240"/>
      <c r="R10" s="240"/>
      <c r="S10" s="240"/>
      <c r="T10" s="240"/>
      <c r="U10" s="240"/>
      <c r="V10" s="240"/>
      <c r="W10" s="238">
        <v>157021.56</v>
      </c>
      <c r="X10" s="239">
        <v>1</v>
      </c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38">
        <v>1256172.48</v>
      </c>
      <c r="AJ10" s="239">
        <v>8</v>
      </c>
    </row>
    <row r="11" spans="1:36" s="235" customFormat="1" ht="21.75" customHeight="1" x14ac:dyDescent="0.25">
      <c r="A11" s="236" t="s">
        <v>271</v>
      </c>
      <c r="B11" s="237">
        <v>2</v>
      </c>
      <c r="C11" s="238">
        <v>170302.28</v>
      </c>
      <c r="D11" s="239">
        <v>1</v>
      </c>
      <c r="E11" s="238">
        <v>170302.28</v>
      </c>
      <c r="F11" s="239">
        <v>1</v>
      </c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38">
        <v>340604.56</v>
      </c>
      <c r="AJ11" s="239">
        <v>2</v>
      </c>
    </row>
    <row r="12" spans="1:36" s="235" customFormat="1" ht="21.75" customHeight="1" x14ac:dyDescent="0.25">
      <c r="A12" s="236" t="s">
        <v>292</v>
      </c>
      <c r="B12" s="237">
        <v>3</v>
      </c>
      <c r="C12" s="240"/>
      <c r="D12" s="240"/>
      <c r="E12" s="238">
        <v>482743.4</v>
      </c>
      <c r="F12" s="239">
        <v>4</v>
      </c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38">
        <v>482743.4</v>
      </c>
      <c r="AJ12" s="239">
        <v>4</v>
      </c>
    </row>
    <row r="13" spans="1:36" s="235" customFormat="1" ht="21.75" customHeight="1" x14ac:dyDescent="0.25">
      <c r="A13" s="236" t="s">
        <v>364</v>
      </c>
      <c r="B13" s="237">
        <v>5</v>
      </c>
      <c r="C13" s="238">
        <v>125846.3</v>
      </c>
      <c r="D13" s="239">
        <v>1</v>
      </c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38">
        <v>125846.3</v>
      </c>
      <c r="AJ13" s="239">
        <v>1</v>
      </c>
    </row>
    <row r="14" spans="1:36" s="235" customFormat="1" ht="11.25" customHeight="1" x14ac:dyDescent="0.25">
      <c r="A14" s="236" t="s">
        <v>282</v>
      </c>
      <c r="B14" s="237">
        <v>6</v>
      </c>
      <c r="C14" s="238">
        <v>283562.92</v>
      </c>
      <c r="D14" s="239">
        <v>2</v>
      </c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38">
        <v>283562.92</v>
      </c>
      <c r="AJ14" s="239">
        <v>2</v>
      </c>
    </row>
    <row r="15" spans="1:36" s="235" customFormat="1" ht="53.25" customHeight="1" x14ac:dyDescent="0.25">
      <c r="A15" s="236" t="s">
        <v>305</v>
      </c>
      <c r="B15" s="237">
        <v>8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38">
        <v>491661.22</v>
      </c>
      <c r="T15" s="239">
        <v>2</v>
      </c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38">
        <v>491661.22</v>
      </c>
      <c r="AJ15" s="239">
        <v>2</v>
      </c>
    </row>
    <row r="16" spans="1:36" s="235" customFormat="1" ht="21.75" customHeight="1" x14ac:dyDescent="0.25">
      <c r="A16" s="236" t="s">
        <v>303</v>
      </c>
      <c r="B16" s="237">
        <v>10</v>
      </c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38">
        <v>1506526.41</v>
      </c>
      <c r="R16" s="239">
        <v>3</v>
      </c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38">
        <v>1506526.41</v>
      </c>
      <c r="AJ16" s="239">
        <v>3</v>
      </c>
    </row>
    <row r="17" spans="1:36" s="235" customFormat="1" ht="21.75" customHeight="1" x14ac:dyDescent="0.25">
      <c r="A17" s="236" t="s">
        <v>303</v>
      </c>
      <c r="B17" s="237">
        <v>11</v>
      </c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38">
        <v>1487949.44</v>
      </c>
      <c r="R17" s="239">
        <v>1</v>
      </c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38">
        <v>1487949.44</v>
      </c>
      <c r="AJ17" s="239">
        <v>1</v>
      </c>
    </row>
    <row r="18" spans="1:36" s="235" customFormat="1" ht="11.25" customHeight="1" x14ac:dyDescent="0.25">
      <c r="A18" s="236" t="s">
        <v>286</v>
      </c>
      <c r="B18" s="237">
        <v>12</v>
      </c>
      <c r="C18" s="238">
        <v>771343.75</v>
      </c>
      <c r="D18" s="239">
        <v>5</v>
      </c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38">
        <v>771343.75</v>
      </c>
      <c r="AJ18" s="239">
        <v>5</v>
      </c>
    </row>
    <row r="19" spans="1:36" s="235" customFormat="1" ht="11.25" customHeight="1" x14ac:dyDescent="0.25">
      <c r="A19" s="236" t="s">
        <v>286</v>
      </c>
      <c r="B19" s="237">
        <v>17</v>
      </c>
      <c r="C19" s="238">
        <v>375260.67</v>
      </c>
      <c r="D19" s="239">
        <v>1</v>
      </c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38">
        <v>375260.67</v>
      </c>
      <c r="AJ19" s="239">
        <v>1</v>
      </c>
    </row>
    <row r="20" spans="1:36" s="235" customFormat="1" ht="21.75" customHeight="1" x14ac:dyDescent="0.25">
      <c r="A20" s="236" t="s">
        <v>274</v>
      </c>
      <c r="B20" s="237">
        <v>18</v>
      </c>
      <c r="C20" s="240"/>
      <c r="D20" s="240"/>
      <c r="E20" s="238">
        <v>2352688.2000000002</v>
      </c>
      <c r="F20" s="239">
        <v>10</v>
      </c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38">
        <v>1176344.1000000001</v>
      </c>
      <c r="V20" s="239">
        <v>5</v>
      </c>
      <c r="W20" s="240"/>
      <c r="X20" s="240"/>
      <c r="Y20" s="240"/>
      <c r="Z20" s="240"/>
      <c r="AA20" s="238">
        <v>1411612.92</v>
      </c>
      <c r="AB20" s="239">
        <v>6</v>
      </c>
      <c r="AC20" s="240"/>
      <c r="AD20" s="240"/>
      <c r="AE20" s="240"/>
      <c r="AF20" s="240"/>
      <c r="AG20" s="238">
        <v>705806.46</v>
      </c>
      <c r="AH20" s="239">
        <v>3</v>
      </c>
      <c r="AI20" s="238">
        <v>5646451.6799999997</v>
      </c>
      <c r="AJ20" s="239">
        <v>24</v>
      </c>
    </row>
    <row r="21" spans="1:36" s="235" customFormat="1" ht="21.75" customHeight="1" x14ac:dyDescent="0.25">
      <c r="A21" s="236" t="s">
        <v>274</v>
      </c>
      <c r="B21" s="237">
        <v>19</v>
      </c>
      <c r="C21" s="240"/>
      <c r="D21" s="240"/>
      <c r="E21" s="238">
        <v>1032137.25</v>
      </c>
      <c r="F21" s="239">
        <v>3</v>
      </c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38">
        <v>1032137.25</v>
      </c>
      <c r="V21" s="239">
        <v>3</v>
      </c>
      <c r="W21" s="240"/>
      <c r="X21" s="240"/>
      <c r="Y21" s="240"/>
      <c r="Z21" s="240"/>
      <c r="AA21" s="238">
        <v>1032137.25</v>
      </c>
      <c r="AB21" s="239">
        <v>3</v>
      </c>
      <c r="AC21" s="240"/>
      <c r="AD21" s="240"/>
      <c r="AE21" s="240"/>
      <c r="AF21" s="240"/>
      <c r="AG21" s="238">
        <v>688091.5</v>
      </c>
      <c r="AH21" s="239">
        <v>2</v>
      </c>
      <c r="AI21" s="238">
        <v>3784503.25</v>
      </c>
      <c r="AJ21" s="239">
        <v>11</v>
      </c>
    </row>
    <row r="22" spans="1:36" s="235" customFormat="1" ht="21.75" customHeight="1" x14ac:dyDescent="0.25">
      <c r="A22" s="236" t="s">
        <v>288</v>
      </c>
      <c r="B22" s="237">
        <v>20</v>
      </c>
      <c r="C22" s="238">
        <v>241690.08</v>
      </c>
      <c r="D22" s="239">
        <v>2</v>
      </c>
      <c r="E22" s="240"/>
      <c r="F22" s="240"/>
      <c r="G22" s="240"/>
      <c r="H22" s="240"/>
      <c r="I22" s="240"/>
      <c r="J22" s="240"/>
      <c r="K22" s="238">
        <v>1691830.56</v>
      </c>
      <c r="L22" s="239">
        <v>14</v>
      </c>
      <c r="M22" s="238">
        <v>483380.16</v>
      </c>
      <c r="N22" s="239">
        <v>4</v>
      </c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38">
        <v>120845.04</v>
      </c>
      <c r="Z22" s="239">
        <v>1</v>
      </c>
      <c r="AA22" s="240"/>
      <c r="AB22" s="240"/>
      <c r="AC22" s="240"/>
      <c r="AD22" s="240"/>
      <c r="AE22" s="240"/>
      <c r="AF22" s="240"/>
      <c r="AG22" s="238">
        <v>120845.04</v>
      </c>
      <c r="AH22" s="239">
        <v>1</v>
      </c>
      <c r="AI22" s="238">
        <v>2658590.88</v>
      </c>
      <c r="AJ22" s="239">
        <v>22</v>
      </c>
    </row>
    <row r="23" spans="1:36" s="235" customFormat="1" ht="11.25" customHeight="1" x14ac:dyDescent="0.25">
      <c r="A23" s="236" t="s">
        <v>288</v>
      </c>
      <c r="B23" s="237">
        <v>22</v>
      </c>
      <c r="C23" s="238">
        <v>254426.92</v>
      </c>
      <c r="D23" s="239">
        <v>2</v>
      </c>
      <c r="E23" s="240"/>
      <c r="F23" s="240"/>
      <c r="G23" s="240"/>
      <c r="H23" s="240"/>
      <c r="I23" s="240"/>
      <c r="J23" s="240"/>
      <c r="K23" s="238">
        <v>254426.92</v>
      </c>
      <c r="L23" s="239">
        <v>2</v>
      </c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38">
        <v>254426.92</v>
      </c>
      <c r="AD23" s="239">
        <v>2</v>
      </c>
      <c r="AE23" s="240"/>
      <c r="AF23" s="240"/>
      <c r="AG23" s="240"/>
      <c r="AH23" s="240"/>
      <c r="AI23" s="238">
        <v>763280.76</v>
      </c>
      <c r="AJ23" s="239">
        <v>6</v>
      </c>
    </row>
    <row r="24" spans="1:36" s="235" customFormat="1" ht="21.75" customHeight="1" x14ac:dyDescent="0.25">
      <c r="A24" s="236" t="s">
        <v>284</v>
      </c>
      <c r="B24" s="237">
        <v>23</v>
      </c>
      <c r="C24" s="238">
        <v>108025</v>
      </c>
      <c r="D24" s="239">
        <v>1</v>
      </c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38">
        <v>324075</v>
      </c>
      <c r="P24" s="239">
        <v>3</v>
      </c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38">
        <v>432100</v>
      </c>
      <c r="AJ24" s="239">
        <v>4</v>
      </c>
    </row>
    <row r="25" spans="1:36" s="235" customFormat="1" ht="21.75" customHeight="1" x14ac:dyDescent="0.25">
      <c r="A25" s="236" t="s">
        <v>285</v>
      </c>
      <c r="B25" s="237">
        <v>25</v>
      </c>
      <c r="C25" s="238">
        <v>810795.96</v>
      </c>
      <c r="D25" s="239">
        <v>12</v>
      </c>
      <c r="E25" s="240"/>
      <c r="F25" s="240"/>
      <c r="G25" s="240"/>
      <c r="H25" s="240"/>
      <c r="I25" s="238">
        <v>6824199.3300000001</v>
      </c>
      <c r="J25" s="239">
        <v>101</v>
      </c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38">
        <v>7634995.29</v>
      </c>
      <c r="AJ25" s="239">
        <v>113</v>
      </c>
    </row>
    <row r="26" spans="1:36" s="235" customFormat="1" ht="11.25" customHeight="1" x14ac:dyDescent="0.25">
      <c r="A26" s="236" t="s">
        <v>285</v>
      </c>
      <c r="B26" s="237">
        <v>26</v>
      </c>
      <c r="C26" s="238">
        <v>249323.76</v>
      </c>
      <c r="D26" s="239">
        <v>3</v>
      </c>
      <c r="E26" s="240"/>
      <c r="F26" s="240"/>
      <c r="G26" s="240"/>
      <c r="H26" s="240"/>
      <c r="I26" s="238">
        <v>166215.84</v>
      </c>
      <c r="J26" s="239">
        <v>2</v>
      </c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38">
        <v>415539.6</v>
      </c>
      <c r="AJ26" s="239">
        <v>5</v>
      </c>
    </row>
    <row r="27" spans="1:36" s="235" customFormat="1" ht="11.25" customHeight="1" x14ac:dyDescent="0.25">
      <c r="A27" s="236" t="s">
        <v>296</v>
      </c>
      <c r="B27" s="237">
        <v>29</v>
      </c>
      <c r="C27" s="240"/>
      <c r="D27" s="240"/>
      <c r="E27" s="240"/>
      <c r="F27" s="240"/>
      <c r="G27" s="238">
        <v>93164.31</v>
      </c>
      <c r="H27" s="239">
        <v>1</v>
      </c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38">
        <v>93164.31</v>
      </c>
      <c r="AJ27" s="239">
        <v>1</v>
      </c>
    </row>
    <row r="28" spans="1:36" s="235" customFormat="1" ht="11.25" customHeight="1" x14ac:dyDescent="0.25">
      <c r="A28" s="236" t="s">
        <v>287</v>
      </c>
      <c r="B28" s="237">
        <v>30</v>
      </c>
      <c r="C28" s="238">
        <v>747814.14</v>
      </c>
      <c r="D28" s="239">
        <v>6</v>
      </c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38">
        <v>747814.14</v>
      </c>
      <c r="AJ28" s="239">
        <v>6</v>
      </c>
    </row>
    <row r="29" spans="1:36" s="235" customFormat="1" ht="21.75" customHeight="1" x14ac:dyDescent="0.25">
      <c r="A29" s="236" t="s">
        <v>275</v>
      </c>
      <c r="B29" s="237">
        <v>31</v>
      </c>
      <c r="C29" s="238">
        <v>1626728.3</v>
      </c>
      <c r="D29" s="239">
        <v>10</v>
      </c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38">
        <v>1626728.3</v>
      </c>
      <c r="X29" s="239">
        <v>10</v>
      </c>
      <c r="Y29" s="240"/>
      <c r="Z29" s="240"/>
      <c r="AA29" s="240"/>
      <c r="AB29" s="240"/>
      <c r="AC29" s="240"/>
      <c r="AD29" s="240"/>
      <c r="AE29" s="238">
        <v>1464055.47</v>
      </c>
      <c r="AF29" s="239">
        <v>9</v>
      </c>
      <c r="AG29" s="238">
        <v>1301382.6399999999</v>
      </c>
      <c r="AH29" s="239">
        <v>8</v>
      </c>
      <c r="AI29" s="238">
        <v>6018894.71</v>
      </c>
      <c r="AJ29" s="239">
        <v>37</v>
      </c>
    </row>
    <row r="30" spans="1:36" s="235" customFormat="1" ht="21.75" customHeight="1" x14ac:dyDescent="0.25">
      <c r="A30" s="236" t="s">
        <v>275</v>
      </c>
      <c r="B30" s="237">
        <v>32</v>
      </c>
      <c r="C30" s="238">
        <v>1565727.8</v>
      </c>
      <c r="D30" s="239">
        <v>7</v>
      </c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38">
        <v>1565727.8</v>
      </c>
      <c r="X30" s="239">
        <v>7</v>
      </c>
      <c r="Y30" s="240"/>
      <c r="Z30" s="240"/>
      <c r="AA30" s="240"/>
      <c r="AB30" s="240"/>
      <c r="AC30" s="240"/>
      <c r="AD30" s="240"/>
      <c r="AE30" s="238">
        <v>894701.6</v>
      </c>
      <c r="AF30" s="239">
        <v>4</v>
      </c>
      <c r="AG30" s="238">
        <v>671026.19999999995</v>
      </c>
      <c r="AH30" s="239">
        <v>3</v>
      </c>
      <c r="AI30" s="238">
        <v>4697183.4000000004</v>
      </c>
      <c r="AJ30" s="239">
        <v>21</v>
      </c>
    </row>
    <row r="31" spans="1:36" s="235" customFormat="1" ht="21.75" customHeight="1" x14ac:dyDescent="0.25">
      <c r="A31" s="236" t="s">
        <v>275</v>
      </c>
      <c r="B31" s="237">
        <v>33</v>
      </c>
      <c r="C31" s="238">
        <v>569355.92000000004</v>
      </c>
      <c r="D31" s="239">
        <v>2</v>
      </c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38">
        <v>569355.92000000004</v>
      </c>
      <c r="X31" s="239">
        <v>2</v>
      </c>
      <c r="Y31" s="240"/>
      <c r="Z31" s="240"/>
      <c r="AA31" s="240"/>
      <c r="AB31" s="240"/>
      <c r="AC31" s="240"/>
      <c r="AD31" s="240"/>
      <c r="AE31" s="238">
        <v>569355.92000000004</v>
      </c>
      <c r="AF31" s="239">
        <v>2</v>
      </c>
      <c r="AG31" s="238">
        <v>569355.92000000004</v>
      </c>
      <c r="AH31" s="239">
        <v>2</v>
      </c>
      <c r="AI31" s="238">
        <v>2277423.6800000002</v>
      </c>
      <c r="AJ31" s="239">
        <v>8</v>
      </c>
    </row>
    <row r="32" spans="1:36" s="235" customFormat="1" ht="21.75" customHeight="1" x14ac:dyDescent="0.25">
      <c r="A32" s="236" t="s">
        <v>275</v>
      </c>
      <c r="B32" s="237">
        <v>34</v>
      </c>
      <c r="C32" s="238">
        <v>2322958.2400000002</v>
      </c>
      <c r="D32" s="239">
        <v>16</v>
      </c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38">
        <v>725924.45</v>
      </c>
      <c r="X32" s="239">
        <v>5</v>
      </c>
      <c r="Y32" s="240"/>
      <c r="Z32" s="240"/>
      <c r="AA32" s="240"/>
      <c r="AB32" s="240"/>
      <c r="AC32" s="240"/>
      <c r="AD32" s="240"/>
      <c r="AE32" s="238">
        <v>580739.56000000006</v>
      </c>
      <c r="AF32" s="239">
        <v>4</v>
      </c>
      <c r="AG32" s="238">
        <v>580739.56000000006</v>
      </c>
      <c r="AH32" s="239">
        <v>4</v>
      </c>
      <c r="AI32" s="238">
        <v>4210361.8099999996</v>
      </c>
      <c r="AJ32" s="239">
        <v>29</v>
      </c>
    </row>
    <row r="33" spans="1:36" s="235" customFormat="1" ht="21.75" customHeight="1" x14ac:dyDescent="0.25">
      <c r="A33" s="236" t="s">
        <v>275</v>
      </c>
      <c r="B33" s="237">
        <v>35</v>
      </c>
      <c r="C33" s="238">
        <v>1397403.7</v>
      </c>
      <c r="D33" s="239">
        <v>7</v>
      </c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38">
        <v>998145.5</v>
      </c>
      <c r="X33" s="239">
        <v>5</v>
      </c>
      <c r="Y33" s="240"/>
      <c r="Z33" s="240"/>
      <c r="AA33" s="240"/>
      <c r="AB33" s="240"/>
      <c r="AC33" s="240"/>
      <c r="AD33" s="240"/>
      <c r="AE33" s="240"/>
      <c r="AF33" s="240"/>
      <c r="AG33" s="238">
        <v>399258.2</v>
      </c>
      <c r="AH33" s="239">
        <v>2</v>
      </c>
      <c r="AI33" s="238">
        <v>2794807.4</v>
      </c>
      <c r="AJ33" s="239">
        <v>14</v>
      </c>
    </row>
    <row r="34" spans="1:36" s="235" customFormat="1" ht="21.75" customHeight="1" x14ac:dyDescent="0.25">
      <c r="A34" s="236" t="s">
        <v>275</v>
      </c>
      <c r="B34" s="237">
        <v>36</v>
      </c>
      <c r="C34" s="238">
        <v>1016293.2</v>
      </c>
      <c r="D34" s="239">
        <v>4</v>
      </c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38">
        <v>254073.3</v>
      </c>
      <c r="X34" s="239">
        <v>1</v>
      </c>
      <c r="Y34" s="240"/>
      <c r="Z34" s="240"/>
      <c r="AA34" s="240"/>
      <c r="AB34" s="240"/>
      <c r="AC34" s="240"/>
      <c r="AD34" s="240"/>
      <c r="AE34" s="238">
        <v>508146.6</v>
      </c>
      <c r="AF34" s="239">
        <v>2</v>
      </c>
      <c r="AG34" s="238">
        <v>254073.3</v>
      </c>
      <c r="AH34" s="239">
        <v>1</v>
      </c>
      <c r="AI34" s="238">
        <v>2032586.4</v>
      </c>
      <c r="AJ34" s="239">
        <v>8</v>
      </c>
    </row>
    <row r="35" spans="1:36" s="235" customFormat="1" ht="21.75" customHeight="1" x14ac:dyDescent="0.25">
      <c r="A35" s="236" t="s">
        <v>275</v>
      </c>
      <c r="B35" s="237">
        <v>37</v>
      </c>
      <c r="C35" s="238">
        <v>1603266.12</v>
      </c>
      <c r="D35" s="239">
        <v>12</v>
      </c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40"/>
      <c r="AF35" s="240"/>
      <c r="AG35" s="240"/>
      <c r="AH35" s="240"/>
      <c r="AI35" s="238">
        <v>1603266.12</v>
      </c>
      <c r="AJ35" s="239">
        <v>12</v>
      </c>
    </row>
    <row r="36" spans="1:36" s="235" customFormat="1" ht="21.75" customHeight="1" x14ac:dyDescent="0.25">
      <c r="A36" s="236" t="s">
        <v>275</v>
      </c>
      <c r="B36" s="237">
        <v>39</v>
      </c>
      <c r="C36" s="238">
        <v>2217067.1</v>
      </c>
      <c r="D36" s="239">
        <v>10</v>
      </c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38">
        <v>2217067.1</v>
      </c>
      <c r="AJ36" s="239">
        <v>10</v>
      </c>
    </row>
    <row r="37" spans="1:36" s="235" customFormat="1" ht="21.75" customHeight="1" x14ac:dyDescent="0.25">
      <c r="A37" s="236" t="s">
        <v>275</v>
      </c>
      <c r="B37" s="237">
        <v>40</v>
      </c>
      <c r="C37" s="238">
        <v>998599.08</v>
      </c>
      <c r="D37" s="239">
        <v>3</v>
      </c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0"/>
      <c r="Z37" s="240"/>
      <c r="AA37" s="240"/>
      <c r="AB37" s="240"/>
      <c r="AC37" s="240"/>
      <c r="AD37" s="240"/>
      <c r="AE37" s="240"/>
      <c r="AF37" s="240"/>
      <c r="AG37" s="240"/>
      <c r="AH37" s="240"/>
      <c r="AI37" s="238">
        <v>998599.08</v>
      </c>
      <c r="AJ37" s="239">
        <v>3</v>
      </c>
    </row>
    <row r="38" spans="1:36" s="235" customFormat="1" ht="21.75" customHeight="1" x14ac:dyDescent="0.25">
      <c r="A38" s="236" t="s">
        <v>289</v>
      </c>
      <c r="B38" s="237">
        <v>43</v>
      </c>
      <c r="C38" s="238">
        <v>786157.74</v>
      </c>
      <c r="D38" s="239">
        <v>6</v>
      </c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38">
        <v>4585920.1500000004</v>
      </c>
      <c r="R38" s="239">
        <v>35</v>
      </c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38">
        <v>262052.58</v>
      </c>
      <c r="AH38" s="239">
        <v>2</v>
      </c>
      <c r="AI38" s="238">
        <v>5634130.4699999997</v>
      </c>
      <c r="AJ38" s="239">
        <v>43</v>
      </c>
    </row>
    <row r="39" spans="1:36" s="235" customFormat="1" ht="21.75" customHeight="1" x14ac:dyDescent="0.25">
      <c r="A39" s="236" t="s">
        <v>289</v>
      </c>
      <c r="B39" s="237">
        <v>44</v>
      </c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38">
        <v>2927393.4</v>
      </c>
      <c r="R39" s="239">
        <v>15</v>
      </c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38">
        <v>2927393.4</v>
      </c>
      <c r="AJ39" s="239">
        <v>15</v>
      </c>
    </row>
    <row r="40" spans="1:36" s="235" customFormat="1" ht="21.75" customHeight="1" x14ac:dyDescent="0.25">
      <c r="A40" s="236" t="s">
        <v>289</v>
      </c>
      <c r="B40" s="237">
        <v>46</v>
      </c>
      <c r="C40" s="238">
        <v>971183.57</v>
      </c>
      <c r="D40" s="239">
        <v>7</v>
      </c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38">
        <v>3468512.75</v>
      </c>
      <c r="R40" s="239">
        <v>25</v>
      </c>
      <c r="S40" s="240"/>
      <c r="T40" s="240"/>
      <c r="U40" s="240"/>
      <c r="V40" s="240"/>
      <c r="W40" s="240"/>
      <c r="X40" s="240"/>
      <c r="Y40" s="238">
        <v>416221.53</v>
      </c>
      <c r="Z40" s="239">
        <v>3</v>
      </c>
      <c r="AA40" s="240"/>
      <c r="AB40" s="240"/>
      <c r="AC40" s="240"/>
      <c r="AD40" s="240"/>
      <c r="AE40" s="240"/>
      <c r="AF40" s="240"/>
      <c r="AG40" s="238">
        <v>277481.02</v>
      </c>
      <c r="AH40" s="239">
        <v>2</v>
      </c>
      <c r="AI40" s="238">
        <v>5133398.87</v>
      </c>
      <c r="AJ40" s="239">
        <v>37</v>
      </c>
    </row>
    <row r="41" spans="1:36" s="235" customFormat="1" ht="21.75" customHeight="1" x14ac:dyDescent="0.25">
      <c r="A41" s="236" t="s">
        <v>289</v>
      </c>
      <c r="B41" s="237">
        <v>47</v>
      </c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38">
        <v>325681.13</v>
      </c>
      <c r="R41" s="239">
        <v>1</v>
      </c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38">
        <v>325681.13</v>
      </c>
      <c r="AJ41" s="239">
        <v>1</v>
      </c>
    </row>
    <row r="42" spans="1:36" s="235" customFormat="1" ht="21.75" customHeight="1" x14ac:dyDescent="0.25">
      <c r="A42" s="236" t="s">
        <v>281</v>
      </c>
      <c r="B42" s="237">
        <v>48</v>
      </c>
      <c r="C42" s="238">
        <v>449374.1</v>
      </c>
      <c r="D42" s="239">
        <v>5</v>
      </c>
      <c r="E42" s="238">
        <v>1977246.04</v>
      </c>
      <c r="F42" s="239">
        <v>22</v>
      </c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38">
        <v>179749.64</v>
      </c>
      <c r="T42" s="239">
        <v>2</v>
      </c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38">
        <v>2606369.7799999998</v>
      </c>
      <c r="AJ42" s="239">
        <v>29</v>
      </c>
    </row>
    <row r="43" spans="1:36" s="235" customFormat="1" ht="11.25" customHeight="1" x14ac:dyDescent="0.25">
      <c r="A43" s="236" t="s">
        <v>281</v>
      </c>
      <c r="B43" s="237">
        <v>49</v>
      </c>
      <c r="C43" s="238">
        <v>131883.23000000001</v>
      </c>
      <c r="D43" s="239">
        <v>1</v>
      </c>
      <c r="E43" s="238">
        <v>131883.23000000001</v>
      </c>
      <c r="F43" s="239">
        <v>1</v>
      </c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38">
        <v>263766.46000000002</v>
      </c>
      <c r="AJ43" s="239">
        <v>2</v>
      </c>
    </row>
    <row r="44" spans="1:36" s="235" customFormat="1" ht="21.75" customHeight="1" x14ac:dyDescent="0.25">
      <c r="A44" s="236" t="s">
        <v>297</v>
      </c>
      <c r="B44" s="237">
        <v>50</v>
      </c>
      <c r="C44" s="240"/>
      <c r="D44" s="240"/>
      <c r="E44" s="240"/>
      <c r="F44" s="240"/>
      <c r="G44" s="238">
        <v>233490.5</v>
      </c>
      <c r="H44" s="239">
        <v>2</v>
      </c>
      <c r="I44" s="240"/>
      <c r="J44" s="240"/>
      <c r="K44" s="240"/>
      <c r="L44" s="240"/>
      <c r="M44" s="240"/>
      <c r="N44" s="240"/>
      <c r="O44" s="238">
        <v>116745.25</v>
      </c>
      <c r="P44" s="239">
        <v>1</v>
      </c>
      <c r="Q44" s="240"/>
      <c r="R44" s="240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38">
        <v>350235.75</v>
      </c>
      <c r="AJ44" s="239">
        <v>3</v>
      </c>
    </row>
    <row r="45" spans="1:36" s="235" customFormat="1" ht="11.25" customHeight="1" x14ac:dyDescent="0.25">
      <c r="A45" s="236" t="s">
        <v>293</v>
      </c>
      <c r="B45" s="237">
        <v>51</v>
      </c>
      <c r="C45" s="240"/>
      <c r="D45" s="240"/>
      <c r="E45" s="238">
        <v>176461.5</v>
      </c>
      <c r="F45" s="239">
        <v>1</v>
      </c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38">
        <v>176461.5</v>
      </c>
      <c r="AJ45" s="239">
        <v>1</v>
      </c>
    </row>
    <row r="46" spans="1:36" s="243" customFormat="1" ht="21.75" customHeight="1" x14ac:dyDescent="0.25">
      <c r="A46" s="347" t="s">
        <v>4</v>
      </c>
      <c r="B46" s="347"/>
      <c r="C46" s="241">
        <v>19951411.440000001</v>
      </c>
      <c r="D46" s="242">
        <v>127</v>
      </c>
      <c r="E46" s="241">
        <v>6951548.1399999997</v>
      </c>
      <c r="F46" s="242">
        <v>46</v>
      </c>
      <c r="G46" s="241">
        <v>326654.81</v>
      </c>
      <c r="H46" s="242">
        <v>3</v>
      </c>
      <c r="I46" s="241">
        <v>6990415.1699999999</v>
      </c>
      <c r="J46" s="242">
        <v>103</v>
      </c>
      <c r="K46" s="241">
        <v>1946257.48</v>
      </c>
      <c r="L46" s="242">
        <v>16</v>
      </c>
      <c r="M46" s="241">
        <v>483380.16</v>
      </c>
      <c r="N46" s="242">
        <v>4</v>
      </c>
      <c r="O46" s="241">
        <v>754863.37</v>
      </c>
      <c r="P46" s="242">
        <v>6</v>
      </c>
      <c r="Q46" s="241">
        <v>14301983.279999999</v>
      </c>
      <c r="R46" s="242">
        <v>80</v>
      </c>
      <c r="S46" s="241">
        <v>671410.86</v>
      </c>
      <c r="T46" s="242">
        <v>4</v>
      </c>
      <c r="U46" s="241">
        <v>2208481.35</v>
      </c>
      <c r="V46" s="242">
        <v>8</v>
      </c>
      <c r="W46" s="241">
        <v>5896976.8300000001</v>
      </c>
      <c r="X46" s="242">
        <v>31</v>
      </c>
      <c r="Y46" s="241">
        <v>537066.56999999995</v>
      </c>
      <c r="Z46" s="242">
        <v>4</v>
      </c>
      <c r="AA46" s="241">
        <v>2443750.17</v>
      </c>
      <c r="AB46" s="242">
        <v>9</v>
      </c>
      <c r="AC46" s="241">
        <v>254426.92</v>
      </c>
      <c r="AD46" s="242">
        <v>2</v>
      </c>
      <c r="AE46" s="241">
        <v>4016999.15</v>
      </c>
      <c r="AF46" s="242">
        <v>21</v>
      </c>
      <c r="AG46" s="241">
        <v>5830112.4199999999</v>
      </c>
      <c r="AH46" s="242">
        <v>30</v>
      </c>
      <c r="AI46" s="241">
        <v>73565738.120000005</v>
      </c>
      <c r="AJ46" s="242">
        <v>494</v>
      </c>
    </row>
    <row r="47" spans="1:36" ht="15.75" customHeight="1" x14ac:dyDescent="0.2"/>
    <row r="48" spans="1:36" ht="15.75" customHeight="1" x14ac:dyDescent="0.2">
      <c r="B48" s="340" t="s">
        <v>371</v>
      </c>
      <c r="C48" s="340"/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40"/>
      <c r="W48" s="340"/>
      <c r="X48" s="340"/>
      <c r="Y48" s="340"/>
      <c r="Z48" s="340"/>
      <c r="AA48" s="340"/>
      <c r="AB48" s="340"/>
      <c r="AC48" s="340"/>
      <c r="AD48" s="340"/>
      <c r="AE48" s="340"/>
      <c r="AF48" s="340"/>
      <c r="AG48" s="340"/>
      <c r="AH48" s="340"/>
      <c r="AI48" s="340"/>
      <c r="AJ48" s="340"/>
    </row>
    <row r="49" spans="1:36" ht="15.75" customHeight="1" x14ac:dyDescent="0.2">
      <c r="A49" s="341" t="s">
        <v>365</v>
      </c>
      <c r="B49" s="341"/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1"/>
      <c r="AH49" s="341"/>
      <c r="AI49" s="341"/>
    </row>
    <row r="50" spans="1:36" ht="12.75" customHeight="1" x14ac:dyDescent="0.2"/>
    <row r="51" spans="1:36" ht="42.75" customHeight="1" x14ac:dyDescent="0.2">
      <c r="A51" s="342" t="s">
        <v>344</v>
      </c>
      <c r="B51" s="342" t="s">
        <v>345</v>
      </c>
      <c r="C51" s="345" t="s">
        <v>346</v>
      </c>
      <c r="D51" s="345"/>
      <c r="E51" s="345" t="s">
        <v>347</v>
      </c>
      <c r="F51" s="345"/>
      <c r="G51" s="345" t="s">
        <v>348</v>
      </c>
      <c r="H51" s="345"/>
      <c r="I51" s="345" t="s">
        <v>349</v>
      </c>
      <c r="J51" s="345"/>
      <c r="K51" s="345" t="s">
        <v>350</v>
      </c>
      <c r="L51" s="345"/>
      <c r="M51" s="345" t="s">
        <v>351</v>
      </c>
      <c r="N51" s="345"/>
      <c r="O51" s="345" t="s">
        <v>352</v>
      </c>
      <c r="P51" s="345"/>
      <c r="Q51" s="345" t="s">
        <v>353</v>
      </c>
      <c r="R51" s="345"/>
      <c r="S51" s="345" t="s">
        <v>354</v>
      </c>
      <c r="T51" s="345"/>
      <c r="U51" s="345" t="s">
        <v>355</v>
      </c>
      <c r="V51" s="345"/>
      <c r="W51" s="345" t="s">
        <v>356</v>
      </c>
      <c r="X51" s="345"/>
      <c r="Y51" s="345" t="s">
        <v>357</v>
      </c>
      <c r="Z51" s="345"/>
      <c r="AA51" s="345" t="s">
        <v>358</v>
      </c>
      <c r="AB51" s="345"/>
      <c r="AC51" s="345" t="s">
        <v>359</v>
      </c>
      <c r="AD51" s="345"/>
      <c r="AE51" s="345" t="s">
        <v>360</v>
      </c>
      <c r="AF51" s="345"/>
      <c r="AG51" s="345" t="s">
        <v>361</v>
      </c>
      <c r="AH51" s="345"/>
      <c r="AI51" s="346" t="s">
        <v>362</v>
      </c>
      <c r="AJ51" s="346"/>
    </row>
    <row r="52" spans="1:36" ht="11.25" customHeight="1" x14ac:dyDescent="0.2">
      <c r="A52" s="343"/>
      <c r="B52" s="343"/>
      <c r="C52" s="233" t="s">
        <v>363</v>
      </c>
      <c r="D52" s="233" t="s">
        <v>225</v>
      </c>
      <c r="E52" s="233" t="s">
        <v>363</v>
      </c>
      <c r="F52" s="233" t="s">
        <v>225</v>
      </c>
      <c r="G52" s="233" t="s">
        <v>363</v>
      </c>
      <c r="H52" s="233" t="s">
        <v>225</v>
      </c>
      <c r="I52" s="233" t="s">
        <v>363</v>
      </c>
      <c r="J52" s="233" t="s">
        <v>225</v>
      </c>
      <c r="K52" s="233" t="s">
        <v>363</v>
      </c>
      <c r="L52" s="233" t="s">
        <v>225</v>
      </c>
      <c r="M52" s="233" t="s">
        <v>363</v>
      </c>
      <c r="N52" s="233" t="s">
        <v>225</v>
      </c>
      <c r="O52" s="233" t="s">
        <v>363</v>
      </c>
      <c r="P52" s="233" t="s">
        <v>225</v>
      </c>
      <c r="Q52" s="233" t="s">
        <v>363</v>
      </c>
      <c r="R52" s="233" t="s">
        <v>225</v>
      </c>
      <c r="S52" s="233" t="s">
        <v>363</v>
      </c>
      <c r="T52" s="233" t="s">
        <v>225</v>
      </c>
      <c r="U52" s="233" t="s">
        <v>363</v>
      </c>
      <c r="V52" s="233" t="s">
        <v>225</v>
      </c>
      <c r="W52" s="233" t="s">
        <v>363</v>
      </c>
      <c r="X52" s="233" t="s">
        <v>225</v>
      </c>
      <c r="Y52" s="233" t="s">
        <v>363</v>
      </c>
      <c r="Z52" s="233" t="s">
        <v>225</v>
      </c>
      <c r="AA52" s="233" t="s">
        <v>363</v>
      </c>
      <c r="AB52" s="233" t="s">
        <v>225</v>
      </c>
      <c r="AC52" s="233" t="s">
        <v>363</v>
      </c>
      <c r="AD52" s="233" t="s">
        <v>225</v>
      </c>
      <c r="AE52" s="233" t="s">
        <v>363</v>
      </c>
      <c r="AF52" s="233" t="s">
        <v>225</v>
      </c>
      <c r="AG52" s="233" t="s">
        <v>363</v>
      </c>
      <c r="AH52" s="233" t="s">
        <v>225</v>
      </c>
      <c r="AI52" s="233" t="s">
        <v>363</v>
      </c>
      <c r="AJ52" s="233" t="s">
        <v>225</v>
      </c>
    </row>
    <row r="53" spans="1:36" s="235" customFormat="1" ht="11.25" customHeight="1" x14ac:dyDescent="0.25">
      <c r="A53" s="344"/>
      <c r="B53" s="344"/>
      <c r="C53" s="234">
        <v>1</v>
      </c>
      <c r="D53" s="234">
        <v>2</v>
      </c>
      <c r="E53" s="234">
        <v>3</v>
      </c>
      <c r="F53" s="234">
        <v>4</v>
      </c>
      <c r="G53" s="234">
        <v>5</v>
      </c>
      <c r="H53" s="234">
        <v>6</v>
      </c>
      <c r="I53" s="234">
        <v>7</v>
      </c>
      <c r="J53" s="234">
        <v>8</v>
      </c>
      <c r="K53" s="234">
        <v>9</v>
      </c>
      <c r="L53" s="234">
        <v>10</v>
      </c>
      <c r="M53" s="234">
        <v>11</v>
      </c>
      <c r="N53" s="234">
        <v>12</v>
      </c>
      <c r="O53" s="234">
        <v>13</v>
      </c>
      <c r="P53" s="234">
        <v>14</v>
      </c>
      <c r="Q53" s="234">
        <v>15</v>
      </c>
      <c r="R53" s="234">
        <v>16</v>
      </c>
      <c r="S53" s="234">
        <v>17</v>
      </c>
      <c r="T53" s="234">
        <v>18</v>
      </c>
      <c r="U53" s="234">
        <v>19</v>
      </c>
      <c r="V53" s="234">
        <v>20</v>
      </c>
      <c r="W53" s="234">
        <v>21</v>
      </c>
      <c r="X53" s="234">
        <v>22</v>
      </c>
      <c r="Y53" s="234">
        <v>23</v>
      </c>
      <c r="Z53" s="234">
        <v>24</v>
      </c>
      <c r="AA53" s="234">
        <v>25</v>
      </c>
      <c r="AB53" s="234">
        <v>26</v>
      </c>
      <c r="AC53" s="234">
        <v>27</v>
      </c>
      <c r="AD53" s="234">
        <v>28</v>
      </c>
      <c r="AE53" s="234">
        <v>29</v>
      </c>
      <c r="AF53" s="234">
        <v>30</v>
      </c>
      <c r="AG53" s="234">
        <v>21</v>
      </c>
      <c r="AH53" s="234">
        <v>32</v>
      </c>
      <c r="AI53" s="234">
        <v>33</v>
      </c>
      <c r="AJ53" s="234">
        <v>34</v>
      </c>
    </row>
    <row r="54" spans="1:36" s="235" customFormat="1" ht="21.75" customHeight="1" x14ac:dyDescent="0.25">
      <c r="A54" s="236" t="s">
        <v>271</v>
      </c>
      <c r="B54" s="237">
        <v>1</v>
      </c>
      <c r="C54" s="238">
        <v>157021.56</v>
      </c>
      <c r="D54" s="239">
        <v>1</v>
      </c>
      <c r="E54" s="238">
        <v>785107.8</v>
      </c>
      <c r="F54" s="239">
        <v>5</v>
      </c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38">
        <v>157021.56</v>
      </c>
      <c r="X54" s="239">
        <v>1</v>
      </c>
      <c r="Y54" s="240"/>
      <c r="Z54" s="240"/>
      <c r="AA54" s="240"/>
      <c r="AB54" s="240"/>
      <c r="AC54" s="240"/>
      <c r="AD54" s="240"/>
      <c r="AE54" s="240"/>
      <c r="AF54" s="240"/>
      <c r="AG54" s="240"/>
      <c r="AH54" s="240"/>
      <c r="AI54" s="238">
        <v>1099150.92</v>
      </c>
      <c r="AJ54" s="239">
        <v>7</v>
      </c>
    </row>
    <row r="55" spans="1:36" s="235" customFormat="1" ht="21.75" customHeight="1" x14ac:dyDescent="0.25">
      <c r="A55" s="236" t="s">
        <v>292</v>
      </c>
      <c r="B55" s="237">
        <v>3</v>
      </c>
      <c r="C55" s="240"/>
      <c r="D55" s="240"/>
      <c r="E55" s="238">
        <v>362057.55</v>
      </c>
      <c r="F55" s="239">
        <v>3</v>
      </c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0"/>
      <c r="AH55" s="240"/>
      <c r="AI55" s="238">
        <v>362057.55</v>
      </c>
      <c r="AJ55" s="239">
        <v>3</v>
      </c>
    </row>
    <row r="56" spans="1:36" s="235" customFormat="1" ht="21.75" customHeight="1" x14ac:dyDescent="0.25">
      <c r="A56" s="236" t="s">
        <v>364</v>
      </c>
      <c r="B56" s="237">
        <v>5</v>
      </c>
      <c r="C56" s="238">
        <v>251692.6</v>
      </c>
      <c r="D56" s="239">
        <v>2</v>
      </c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0"/>
      <c r="Z56" s="240"/>
      <c r="AA56" s="240"/>
      <c r="AB56" s="240"/>
      <c r="AC56" s="240"/>
      <c r="AD56" s="240"/>
      <c r="AE56" s="240"/>
      <c r="AF56" s="240"/>
      <c r="AG56" s="240"/>
      <c r="AH56" s="240"/>
      <c r="AI56" s="238">
        <v>251692.6</v>
      </c>
      <c r="AJ56" s="239">
        <v>2</v>
      </c>
    </row>
    <row r="57" spans="1:36" s="235" customFormat="1" ht="11.25" customHeight="1" x14ac:dyDescent="0.25">
      <c r="A57" s="236" t="s">
        <v>282</v>
      </c>
      <c r="B57" s="237">
        <v>6</v>
      </c>
      <c r="C57" s="238">
        <v>283562.92</v>
      </c>
      <c r="D57" s="239">
        <v>2</v>
      </c>
      <c r="E57" s="240"/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0"/>
      <c r="Z57" s="240"/>
      <c r="AA57" s="240"/>
      <c r="AB57" s="240"/>
      <c r="AC57" s="240"/>
      <c r="AD57" s="240"/>
      <c r="AE57" s="240"/>
      <c r="AF57" s="240"/>
      <c r="AG57" s="240"/>
      <c r="AH57" s="240"/>
      <c r="AI57" s="238">
        <v>283562.92</v>
      </c>
      <c r="AJ57" s="239">
        <v>2</v>
      </c>
    </row>
    <row r="58" spans="1:36" s="235" customFormat="1" ht="21.75" customHeight="1" x14ac:dyDescent="0.25">
      <c r="A58" s="236" t="s">
        <v>303</v>
      </c>
      <c r="B58" s="237">
        <v>10</v>
      </c>
      <c r="C58" s="240"/>
      <c r="D58" s="240"/>
      <c r="E58" s="240"/>
      <c r="F58" s="240"/>
      <c r="G58" s="240"/>
      <c r="H58" s="240"/>
      <c r="I58" s="240"/>
      <c r="J58" s="240"/>
      <c r="K58" s="240"/>
      <c r="L58" s="240"/>
      <c r="M58" s="240"/>
      <c r="N58" s="240"/>
      <c r="O58" s="240"/>
      <c r="P58" s="240"/>
      <c r="Q58" s="238">
        <v>1506526.41</v>
      </c>
      <c r="R58" s="239">
        <v>3</v>
      </c>
      <c r="S58" s="240"/>
      <c r="T58" s="240"/>
      <c r="U58" s="240"/>
      <c r="V58" s="240"/>
      <c r="W58" s="240"/>
      <c r="X58" s="240"/>
      <c r="Y58" s="240"/>
      <c r="Z58" s="240"/>
      <c r="AA58" s="240"/>
      <c r="AB58" s="240"/>
      <c r="AC58" s="240"/>
      <c r="AD58" s="240"/>
      <c r="AE58" s="240"/>
      <c r="AF58" s="240"/>
      <c r="AG58" s="240"/>
      <c r="AH58" s="240"/>
      <c r="AI58" s="238">
        <v>1506526.41</v>
      </c>
      <c r="AJ58" s="239">
        <v>3</v>
      </c>
    </row>
    <row r="59" spans="1:36" s="235" customFormat="1" ht="21.75" customHeight="1" x14ac:dyDescent="0.25">
      <c r="A59" s="236" t="s">
        <v>303</v>
      </c>
      <c r="B59" s="237">
        <v>11</v>
      </c>
      <c r="C59" s="240"/>
      <c r="D59" s="240"/>
      <c r="E59" s="240"/>
      <c r="F59" s="240"/>
      <c r="G59" s="240"/>
      <c r="H59" s="240"/>
      <c r="I59" s="240"/>
      <c r="J59" s="240"/>
      <c r="K59" s="240"/>
      <c r="L59" s="240"/>
      <c r="M59" s="240"/>
      <c r="N59" s="240"/>
      <c r="O59" s="240"/>
      <c r="P59" s="240"/>
      <c r="Q59" s="238">
        <v>1487949.44</v>
      </c>
      <c r="R59" s="239">
        <v>1</v>
      </c>
      <c r="S59" s="240"/>
      <c r="T59" s="240"/>
      <c r="U59" s="240"/>
      <c r="V59" s="240"/>
      <c r="W59" s="240"/>
      <c r="X59" s="240"/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38">
        <v>1487949.44</v>
      </c>
      <c r="AJ59" s="239">
        <v>1</v>
      </c>
    </row>
    <row r="60" spans="1:36" s="235" customFormat="1" ht="11.25" customHeight="1" x14ac:dyDescent="0.25">
      <c r="A60" s="236" t="s">
        <v>286</v>
      </c>
      <c r="B60" s="237">
        <v>12</v>
      </c>
      <c r="C60" s="238">
        <v>771343.75</v>
      </c>
      <c r="D60" s="239">
        <v>5</v>
      </c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0"/>
      <c r="AB60" s="240"/>
      <c r="AC60" s="240"/>
      <c r="AD60" s="240"/>
      <c r="AE60" s="240"/>
      <c r="AF60" s="240"/>
      <c r="AG60" s="240"/>
      <c r="AH60" s="240"/>
      <c r="AI60" s="238">
        <v>771343.75</v>
      </c>
      <c r="AJ60" s="239">
        <v>5</v>
      </c>
    </row>
    <row r="61" spans="1:36" s="235" customFormat="1" ht="21.75" customHeight="1" x14ac:dyDescent="0.25">
      <c r="A61" s="236" t="s">
        <v>274</v>
      </c>
      <c r="B61" s="237">
        <v>18</v>
      </c>
      <c r="C61" s="240"/>
      <c r="D61" s="240"/>
      <c r="E61" s="238">
        <v>1882150.56</v>
      </c>
      <c r="F61" s="239">
        <v>8</v>
      </c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38">
        <v>941075.28</v>
      </c>
      <c r="V61" s="239">
        <v>4</v>
      </c>
      <c r="W61" s="240"/>
      <c r="X61" s="240"/>
      <c r="Y61" s="240"/>
      <c r="Z61" s="240"/>
      <c r="AA61" s="238">
        <v>1646881.74</v>
      </c>
      <c r="AB61" s="239">
        <v>7</v>
      </c>
      <c r="AC61" s="240"/>
      <c r="AD61" s="240"/>
      <c r="AE61" s="240"/>
      <c r="AF61" s="240"/>
      <c r="AG61" s="238">
        <v>705806.46</v>
      </c>
      <c r="AH61" s="239">
        <v>3</v>
      </c>
      <c r="AI61" s="238">
        <v>5175914.04</v>
      </c>
      <c r="AJ61" s="239">
        <v>22</v>
      </c>
    </row>
    <row r="62" spans="1:36" s="235" customFormat="1" ht="21.75" customHeight="1" x14ac:dyDescent="0.25">
      <c r="A62" s="236" t="s">
        <v>274</v>
      </c>
      <c r="B62" s="237">
        <v>19</v>
      </c>
      <c r="C62" s="240"/>
      <c r="D62" s="240"/>
      <c r="E62" s="238">
        <v>1032137.25</v>
      </c>
      <c r="F62" s="239">
        <v>3</v>
      </c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38">
        <v>1032137.25</v>
      </c>
      <c r="V62" s="239">
        <v>3</v>
      </c>
      <c r="W62" s="240"/>
      <c r="X62" s="240"/>
      <c r="Y62" s="240"/>
      <c r="Z62" s="240"/>
      <c r="AA62" s="238">
        <v>1032137.25</v>
      </c>
      <c r="AB62" s="239">
        <v>3</v>
      </c>
      <c r="AC62" s="240"/>
      <c r="AD62" s="240"/>
      <c r="AE62" s="240"/>
      <c r="AF62" s="240"/>
      <c r="AG62" s="240"/>
      <c r="AH62" s="240"/>
      <c r="AI62" s="238">
        <v>3096411.75</v>
      </c>
      <c r="AJ62" s="239">
        <v>9</v>
      </c>
    </row>
    <row r="63" spans="1:36" s="235" customFormat="1" ht="21.75" customHeight="1" x14ac:dyDescent="0.25">
      <c r="A63" s="236" t="s">
        <v>288</v>
      </c>
      <c r="B63" s="237">
        <v>20</v>
      </c>
      <c r="C63" s="238">
        <v>120845.04</v>
      </c>
      <c r="D63" s="239">
        <v>1</v>
      </c>
      <c r="E63" s="240"/>
      <c r="F63" s="240"/>
      <c r="G63" s="240"/>
      <c r="H63" s="240"/>
      <c r="I63" s="240"/>
      <c r="J63" s="240"/>
      <c r="K63" s="238">
        <v>1570985.52</v>
      </c>
      <c r="L63" s="239">
        <v>13</v>
      </c>
      <c r="M63" s="238">
        <v>483380.16</v>
      </c>
      <c r="N63" s="239">
        <v>4</v>
      </c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38">
        <v>120845.04</v>
      </c>
      <c r="Z63" s="239">
        <v>1</v>
      </c>
      <c r="AA63" s="240"/>
      <c r="AB63" s="240"/>
      <c r="AC63" s="240"/>
      <c r="AD63" s="240"/>
      <c r="AE63" s="240"/>
      <c r="AF63" s="240"/>
      <c r="AG63" s="240"/>
      <c r="AH63" s="240"/>
      <c r="AI63" s="238">
        <v>2296055.7599999998</v>
      </c>
      <c r="AJ63" s="239">
        <v>19</v>
      </c>
    </row>
    <row r="64" spans="1:36" s="235" customFormat="1" ht="21.75" customHeight="1" x14ac:dyDescent="0.25">
      <c r="A64" s="236" t="s">
        <v>288</v>
      </c>
      <c r="B64" s="237">
        <v>22</v>
      </c>
      <c r="C64" s="238">
        <v>254426.92</v>
      </c>
      <c r="D64" s="239">
        <v>2</v>
      </c>
      <c r="E64" s="240"/>
      <c r="F64" s="240"/>
      <c r="G64" s="240"/>
      <c r="H64" s="240"/>
      <c r="I64" s="240"/>
      <c r="J64" s="240"/>
      <c r="K64" s="238">
        <v>254426.92</v>
      </c>
      <c r="L64" s="239">
        <v>2</v>
      </c>
      <c r="M64" s="240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  <c r="AA64" s="240"/>
      <c r="AB64" s="240"/>
      <c r="AC64" s="238">
        <v>508853.84</v>
      </c>
      <c r="AD64" s="239">
        <v>4</v>
      </c>
      <c r="AE64" s="240"/>
      <c r="AF64" s="240"/>
      <c r="AG64" s="240"/>
      <c r="AH64" s="240"/>
      <c r="AI64" s="238">
        <v>1017707.68</v>
      </c>
      <c r="AJ64" s="239">
        <v>8</v>
      </c>
    </row>
    <row r="65" spans="1:36" s="235" customFormat="1" ht="21.75" customHeight="1" x14ac:dyDescent="0.25">
      <c r="A65" s="236" t="s">
        <v>284</v>
      </c>
      <c r="B65" s="237">
        <v>23</v>
      </c>
      <c r="C65" s="240"/>
      <c r="D65" s="240"/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38">
        <v>324075</v>
      </c>
      <c r="P65" s="239">
        <v>3</v>
      </c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40"/>
      <c r="AD65" s="240"/>
      <c r="AE65" s="240"/>
      <c r="AF65" s="240"/>
      <c r="AG65" s="240"/>
      <c r="AH65" s="240"/>
      <c r="AI65" s="238">
        <v>324075</v>
      </c>
      <c r="AJ65" s="239">
        <v>3</v>
      </c>
    </row>
    <row r="66" spans="1:36" s="235" customFormat="1" ht="21.75" customHeight="1" x14ac:dyDescent="0.25">
      <c r="A66" s="236" t="s">
        <v>285</v>
      </c>
      <c r="B66" s="237">
        <v>25</v>
      </c>
      <c r="C66" s="238">
        <v>675663.3</v>
      </c>
      <c r="D66" s="239">
        <v>10</v>
      </c>
      <c r="E66" s="240"/>
      <c r="F66" s="240"/>
      <c r="G66" s="240"/>
      <c r="H66" s="240"/>
      <c r="I66" s="238">
        <v>6824199.3300000001</v>
      </c>
      <c r="J66" s="239">
        <v>101</v>
      </c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38">
        <v>7499862.6299999999</v>
      </c>
      <c r="AJ66" s="239">
        <v>111</v>
      </c>
    </row>
    <row r="67" spans="1:36" s="235" customFormat="1" ht="11.25" customHeight="1" x14ac:dyDescent="0.25">
      <c r="A67" s="236" t="s">
        <v>285</v>
      </c>
      <c r="B67" s="237">
        <v>26</v>
      </c>
      <c r="C67" s="240"/>
      <c r="D67" s="240"/>
      <c r="E67" s="240"/>
      <c r="F67" s="240"/>
      <c r="G67" s="240"/>
      <c r="H67" s="240"/>
      <c r="I67" s="238">
        <v>166215.84</v>
      </c>
      <c r="J67" s="239">
        <v>2</v>
      </c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38">
        <v>166215.84</v>
      </c>
      <c r="AJ67" s="239">
        <v>2</v>
      </c>
    </row>
    <row r="68" spans="1:36" s="235" customFormat="1" ht="11.25" customHeight="1" x14ac:dyDescent="0.25">
      <c r="A68" s="236" t="s">
        <v>287</v>
      </c>
      <c r="B68" s="237">
        <v>30</v>
      </c>
      <c r="C68" s="238">
        <v>373907.07</v>
      </c>
      <c r="D68" s="239">
        <v>3</v>
      </c>
      <c r="E68" s="240"/>
      <c r="F68" s="240"/>
      <c r="G68" s="240"/>
      <c r="H68" s="240"/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38">
        <v>373907.07</v>
      </c>
      <c r="AJ68" s="239">
        <v>3</v>
      </c>
    </row>
    <row r="69" spans="1:36" s="235" customFormat="1" ht="21.75" customHeight="1" x14ac:dyDescent="0.25">
      <c r="A69" s="236" t="s">
        <v>275</v>
      </c>
      <c r="B69" s="237">
        <v>31</v>
      </c>
      <c r="C69" s="238">
        <v>1464055.47</v>
      </c>
      <c r="D69" s="239">
        <v>9</v>
      </c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38">
        <v>1789401.13</v>
      </c>
      <c r="X69" s="239">
        <v>11</v>
      </c>
      <c r="Y69" s="240"/>
      <c r="Z69" s="240"/>
      <c r="AA69" s="240"/>
      <c r="AB69" s="240"/>
      <c r="AC69" s="240"/>
      <c r="AD69" s="240"/>
      <c r="AE69" s="238">
        <v>1626728.3</v>
      </c>
      <c r="AF69" s="239">
        <v>10</v>
      </c>
      <c r="AG69" s="238">
        <v>1301382.6399999999</v>
      </c>
      <c r="AH69" s="239">
        <v>8</v>
      </c>
      <c r="AI69" s="238">
        <v>6181567.54</v>
      </c>
      <c r="AJ69" s="239">
        <v>38</v>
      </c>
    </row>
    <row r="70" spans="1:36" s="235" customFormat="1" ht="21.75" customHeight="1" x14ac:dyDescent="0.25">
      <c r="A70" s="236" t="s">
        <v>275</v>
      </c>
      <c r="B70" s="237">
        <v>32</v>
      </c>
      <c r="C70" s="238">
        <v>1342052.3999999999</v>
      </c>
      <c r="D70" s="239">
        <v>6</v>
      </c>
      <c r="E70" s="240"/>
      <c r="F70" s="240"/>
      <c r="G70" s="240"/>
      <c r="H70" s="240"/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38">
        <v>1118377</v>
      </c>
      <c r="X70" s="239">
        <v>5</v>
      </c>
      <c r="Y70" s="240"/>
      <c r="Z70" s="240"/>
      <c r="AA70" s="240"/>
      <c r="AB70" s="240"/>
      <c r="AC70" s="240"/>
      <c r="AD70" s="240"/>
      <c r="AE70" s="238">
        <v>894701.6</v>
      </c>
      <c r="AF70" s="239">
        <v>4</v>
      </c>
      <c r="AG70" s="238">
        <v>671026.19999999995</v>
      </c>
      <c r="AH70" s="239">
        <v>3</v>
      </c>
      <c r="AI70" s="238">
        <v>4026157.2</v>
      </c>
      <c r="AJ70" s="239">
        <v>18</v>
      </c>
    </row>
    <row r="71" spans="1:36" s="235" customFormat="1" ht="21.75" customHeight="1" x14ac:dyDescent="0.25">
      <c r="A71" s="236" t="s">
        <v>275</v>
      </c>
      <c r="B71" s="237">
        <v>33</v>
      </c>
      <c r="C71" s="238">
        <v>569355.92000000004</v>
      </c>
      <c r="D71" s="239">
        <v>2</v>
      </c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38">
        <v>284677.96000000002</v>
      </c>
      <c r="X71" s="239">
        <v>1</v>
      </c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38">
        <v>854033.88</v>
      </c>
      <c r="AJ71" s="239">
        <v>3</v>
      </c>
    </row>
    <row r="72" spans="1:36" s="235" customFormat="1" ht="21.75" customHeight="1" x14ac:dyDescent="0.25">
      <c r="A72" s="236" t="s">
        <v>275</v>
      </c>
      <c r="B72" s="237">
        <v>34</v>
      </c>
      <c r="C72" s="238">
        <v>1887403.57</v>
      </c>
      <c r="D72" s="239">
        <v>13</v>
      </c>
      <c r="E72" s="240"/>
      <c r="F72" s="240"/>
      <c r="G72" s="240"/>
      <c r="H72" s="240"/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38">
        <v>725924.45</v>
      </c>
      <c r="X72" s="239">
        <v>5</v>
      </c>
      <c r="Y72" s="240"/>
      <c r="Z72" s="240"/>
      <c r="AA72" s="240"/>
      <c r="AB72" s="240"/>
      <c r="AC72" s="240"/>
      <c r="AD72" s="240"/>
      <c r="AE72" s="238">
        <v>580739.56000000006</v>
      </c>
      <c r="AF72" s="239">
        <v>4</v>
      </c>
      <c r="AG72" s="238">
        <v>871109.34</v>
      </c>
      <c r="AH72" s="239">
        <v>6</v>
      </c>
      <c r="AI72" s="238">
        <v>4065176.92</v>
      </c>
      <c r="AJ72" s="239">
        <v>28</v>
      </c>
    </row>
    <row r="73" spans="1:36" s="235" customFormat="1" ht="21.75" customHeight="1" x14ac:dyDescent="0.25">
      <c r="A73" s="236" t="s">
        <v>275</v>
      </c>
      <c r="B73" s="237">
        <v>35</v>
      </c>
      <c r="C73" s="238">
        <v>1197774.6000000001</v>
      </c>
      <c r="D73" s="239">
        <v>6</v>
      </c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38">
        <v>399258.2</v>
      </c>
      <c r="X73" s="239">
        <v>2</v>
      </c>
      <c r="Y73" s="240"/>
      <c r="Z73" s="240"/>
      <c r="AA73" s="240"/>
      <c r="AB73" s="240"/>
      <c r="AC73" s="240"/>
      <c r="AD73" s="240"/>
      <c r="AE73" s="240"/>
      <c r="AF73" s="240"/>
      <c r="AG73" s="238">
        <v>399258.2</v>
      </c>
      <c r="AH73" s="239">
        <v>2</v>
      </c>
      <c r="AI73" s="238">
        <v>1996291</v>
      </c>
      <c r="AJ73" s="239">
        <v>10</v>
      </c>
    </row>
    <row r="74" spans="1:36" s="235" customFormat="1" ht="21.75" customHeight="1" x14ac:dyDescent="0.25">
      <c r="A74" s="236" t="s">
        <v>275</v>
      </c>
      <c r="B74" s="237">
        <v>36</v>
      </c>
      <c r="C74" s="238">
        <v>508146.6</v>
      </c>
      <c r="D74" s="239">
        <v>2</v>
      </c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38">
        <v>254073.3</v>
      </c>
      <c r="X74" s="239">
        <v>1</v>
      </c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38">
        <v>762219.9</v>
      </c>
      <c r="AJ74" s="239">
        <v>3</v>
      </c>
    </row>
    <row r="75" spans="1:36" s="235" customFormat="1" ht="21.75" customHeight="1" x14ac:dyDescent="0.25">
      <c r="A75" s="236" t="s">
        <v>275</v>
      </c>
      <c r="B75" s="237">
        <v>37</v>
      </c>
      <c r="C75" s="238">
        <v>1603266.12</v>
      </c>
      <c r="D75" s="239">
        <v>12</v>
      </c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38">
        <v>1603266.12</v>
      </c>
      <c r="AJ75" s="239">
        <v>12</v>
      </c>
    </row>
    <row r="76" spans="1:36" s="235" customFormat="1" ht="21.75" customHeight="1" x14ac:dyDescent="0.25">
      <c r="A76" s="236" t="s">
        <v>275</v>
      </c>
      <c r="B76" s="237">
        <v>39</v>
      </c>
      <c r="C76" s="238">
        <v>1995360.39</v>
      </c>
      <c r="D76" s="239">
        <v>9</v>
      </c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38">
        <v>1995360.39</v>
      </c>
      <c r="AJ76" s="239">
        <v>9</v>
      </c>
    </row>
    <row r="77" spans="1:36" s="235" customFormat="1" ht="21.75" customHeight="1" x14ac:dyDescent="0.25">
      <c r="A77" s="236" t="s">
        <v>275</v>
      </c>
      <c r="B77" s="237">
        <v>40</v>
      </c>
      <c r="C77" s="238">
        <v>998599.08</v>
      </c>
      <c r="D77" s="239">
        <v>3</v>
      </c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38">
        <v>998599.08</v>
      </c>
      <c r="AJ77" s="239">
        <v>3</v>
      </c>
    </row>
    <row r="78" spans="1:36" s="235" customFormat="1" ht="21.75" customHeight="1" x14ac:dyDescent="0.25">
      <c r="A78" s="236" t="s">
        <v>289</v>
      </c>
      <c r="B78" s="237">
        <v>43</v>
      </c>
      <c r="C78" s="238">
        <v>786157.74</v>
      </c>
      <c r="D78" s="239">
        <v>6</v>
      </c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238">
        <v>3275657.25</v>
      </c>
      <c r="R78" s="239">
        <v>25</v>
      </c>
      <c r="S78" s="240"/>
      <c r="T78" s="240"/>
      <c r="U78" s="240"/>
      <c r="V78" s="240"/>
      <c r="W78" s="240"/>
      <c r="X78" s="240"/>
      <c r="Y78" s="240"/>
      <c r="Z78" s="240"/>
      <c r="AA78" s="240"/>
      <c r="AB78" s="240"/>
      <c r="AC78" s="240"/>
      <c r="AD78" s="240"/>
      <c r="AE78" s="240"/>
      <c r="AF78" s="240"/>
      <c r="AG78" s="238">
        <v>262052.58</v>
      </c>
      <c r="AH78" s="239">
        <v>2</v>
      </c>
      <c r="AI78" s="238">
        <v>4323867.57</v>
      </c>
      <c r="AJ78" s="239">
        <v>33</v>
      </c>
    </row>
    <row r="79" spans="1:36" s="235" customFormat="1" ht="21.75" customHeight="1" x14ac:dyDescent="0.25">
      <c r="A79" s="236" t="s">
        <v>289</v>
      </c>
      <c r="B79" s="237">
        <v>44</v>
      </c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38">
        <v>2927393.4</v>
      </c>
      <c r="R79" s="239">
        <v>15</v>
      </c>
      <c r="S79" s="240"/>
      <c r="T79" s="240"/>
      <c r="U79" s="240"/>
      <c r="V79" s="240"/>
      <c r="W79" s="240"/>
      <c r="X79" s="240"/>
      <c r="Y79" s="240"/>
      <c r="Z79" s="240"/>
      <c r="AA79" s="240"/>
      <c r="AB79" s="240"/>
      <c r="AC79" s="240"/>
      <c r="AD79" s="240"/>
      <c r="AE79" s="240"/>
      <c r="AF79" s="240"/>
      <c r="AG79" s="240"/>
      <c r="AH79" s="240"/>
      <c r="AI79" s="238">
        <v>2927393.4</v>
      </c>
      <c r="AJ79" s="239">
        <v>15</v>
      </c>
    </row>
    <row r="80" spans="1:36" s="235" customFormat="1" ht="21.75" customHeight="1" x14ac:dyDescent="0.25">
      <c r="A80" s="236" t="s">
        <v>289</v>
      </c>
      <c r="B80" s="237">
        <v>46</v>
      </c>
      <c r="C80" s="238">
        <v>832443.06</v>
      </c>
      <c r="D80" s="239">
        <v>6</v>
      </c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38">
        <v>3468512.75</v>
      </c>
      <c r="R80" s="239">
        <v>25</v>
      </c>
      <c r="S80" s="240"/>
      <c r="T80" s="240"/>
      <c r="U80" s="240"/>
      <c r="V80" s="240"/>
      <c r="W80" s="240"/>
      <c r="X80" s="240"/>
      <c r="Y80" s="238">
        <v>416221.53</v>
      </c>
      <c r="Z80" s="239">
        <v>3</v>
      </c>
      <c r="AA80" s="240"/>
      <c r="AB80" s="240"/>
      <c r="AC80" s="240"/>
      <c r="AD80" s="240"/>
      <c r="AE80" s="240"/>
      <c r="AF80" s="240"/>
      <c r="AG80" s="238">
        <v>138740.51</v>
      </c>
      <c r="AH80" s="239">
        <v>1</v>
      </c>
      <c r="AI80" s="238">
        <v>4855917.8499999996</v>
      </c>
      <c r="AJ80" s="239">
        <v>35</v>
      </c>
    </row>
    <row r="81" spans="1:36" s="235" customFormat="1" ht="21.75" customHeight="1" x14ac:dyDescent="0.25">
      <c r="A81" s="236" t="s">
        <v>281</v>
      </c>
      <c r="B81" s="237">
        <v>48</v>
      </c>
      <c r="C81" s="238">
        <v>449374.1</v>
      </c>
      <c r="D81" s="239">
        <v>5</v>
      </c>
      <c r="E81" s="238">
        <v>1887371.22</v>
      </c>
      <c r="F81" s="239">
        <v>21</v>
      </c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38">
        <v>89874.82</v>
      </c>
      <c r="T81" s="239">
        <v>1</v>
      </c>
      <c r="U81" s="240"/>
      <c r="V81" s="240"/>
      <c r="W81" s="240"/>
      <c r="X81" s="240"/>
      <c r="Y81" s="240"/>
      <c r="Z81" s="240"/>
      <c r="AA81" s="240"/>
      <c r="AB81" s="240"/>
      <c r="AC81" s="240"/>
      <c r="AD81" s="240"/>
      <c r="AE81" s="240"/>
      <c r="AF81" s="240"/>
      <c r="AG81" s="240"/>
      <c r="AH81" s="240"/>
      <c r="AI81" s="238">
        <v>2426620.14</v>
      </c>
      <c r="AJ81" s="239">
        <v>27</v>
      </c>
    </row>
    <row r="82" spans="1:36" s="235" customFormat="1" ht="11.25" customHeight="1" x14ac:dyDescent="0.25">
      <c r="A82" s="236" t="s">
        <v>281</v>
      </c>
      <c r="B82" s="237">
        <v>49</v>
      </c>
      <c r="C82" s="238">
        <v>131883.23000000001</v>
      </c>
      <c r="D82" s="239">
        <v>1</v>
      </c>
      <c r="E82" s="238">
        <v>131883.23000000001</v>
      </c>
      <c r="F82" s="239">
        <v>1</v>
      </c>
      <c r="G82" s="240"/>
      <c r="H82" s="240"/>
      <c r="I82" s="240"/>
      <c r="J82" s="240"/>
      <c r="K82" s="240"/>
      <c r="L82" s="240"/>
      <c r="M82" s="240"/>
      <c r="N82" s="240"/>
      <c r="O82" s="240"/>
      <c r="P82" s="240"/>
      <c r="Q82" s="240"/>
      <c r="R82" s="240"/>
      <c r="S82" s="240"/>
      <c r="T82" s="240"/>
      <c r="U82" s="240"/>
      <c r="V82" s="240"/>
      <c r="W82" s="240"/>
      <c r="X82" s="240"/>
      <c r="Y82" s="240"/>
      <c r="Z82" s="240"/>
      <c r="AA82" s="240"/>
      <c r="AB82" s="240"/>
      <c r="AC82" s="240"/>
      <c r="AD82" s="240"/>
      <c r="AE82" s="240"/>
      <c r="AF82" s="240"/>
      <c r="AG82" s="240"/>
      <c r="AH82" s="240"/>
      <c r="AI82" s="238">
        <v>263766.46000000002</v>
      </c>
      <c r="AJ82" s="239">
        <v>2</v>
      </c>
    </row>
    <row r="83" spans="1:36" s="235" customFormat="1" ht="21.75" customHeight="1" x14ac:dyDescent="0.25">
      <c r="A83" s="236" t="s">
        <v>297</v>
      </c>
      <c r="B83" s="237">
        <v>50</v>
      </c>
      <c r="C83" s="240"/>
      <c r="D83" s="240"/>
      <c r="E83" s="240"/>
      <c r="F83" s="240"/>
      <c r="G83" s="238">
        <v>116745.25</v>
      </c>
      <c r="H83" s="239">
        <v>1</v>
      </c>
      <c r="I83" s="240"/>
      <c r="J83" s="240"/>
      <c r="K83" s="240"/>
      <c r="L83" s="240"/>
      <c r="M83" s="240"/>
      <c r="N83" s="240"/>
      <c r="O83" s="238">
        <v>116745.25</v>
      </c>
      <c r="P83" s="239">
        <v>1</v>
      </c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0"/>
      <c r="AB83" s="240"/>
      <c r="AC83" s="240"/>
      <c r="AD83" s="240"/>
      <c r="AE83" s="240"/>
      <c r="AF83" s="240"/>
      <c r="AG83" s="240"/>
      <c r="AH83" s="240"/>
      <c r="AI83" s="238">
        <v>233490.5</v>
      </c>
      <c r="AJ83" s="239">
        <v>2</v>
      </c>
    </row>
    <row r="84" spans="1:36" s="235" customFormat="1" ht="11.25" customHeight="1" x14ac:dyDescent="0.25">
      <c r="A84" s="236" t="s">
        <v>293</v>
      </c>
      <c r="B84" s="237">
        <v>51</v>
      </c>
      <c r="C84" s="240"/>
      <c r="D84" s="240"/>
      <c r="E84" s="238">
        <v>352923</v>
      </c>
      <c r="F84" s="239">
        <v>2</v>
      </c>
      <c r="G84" s="240"/>
      <c r="H84" s="240"/>
      <c r="I84" s="240"/>
      <c r="J84" s="240"/>
      <c r="K84" s="240"/>
      <c r="L84" s="240"/>
      <c r="M84" s="240"/>
      <c r="N84" s="240"/>
      <c r="O84" s="240"/>
      <c r="P84" s="240"/>
      <c r="Q84" s="240"/>
      <c r="R84" s="240"/>
      <c r="S84" s="240"/>
      <c r="T84" s="240"/>
      <c r="U84" s="240"/>
      <c r="V84" s="240"/>
      <c r="W84" s="240"/>
      <c r="X84" s="240"/>
      <c r="Y84" s="240"/>
      <c r="Z84" s="240"/>
      <c r="AA84" s="240"/>
      <c r="AB84" s="240"/>
      <c r="AC84" s="240"/>
      <c r="AD84" s="240"/>
      <c r="AE84" s="240"/>
      <c r="AF84" s="240"/>
      <c r="AG84" s="240"/>
      <c r="AH84" s="240"/>
      <c r="AI84" s="238">
        <v>352923</v>
      </c>
      <c r="AJ84" s="239">
        <v>2</v>
      </c>
    </row>
    <row r="85" spans="1:36" s="243" customFormat="1" ht="21.75" customHeight="1" x14ac:dyDescent="0.25">
      <c r="A85" s="347" t="s">
        <v>4</v>
      </c>
      <c r="B85" s="347"/>
      <c r="C85" s="241">
        <v>16654335.439999999</v>
      </c>
      <c r="D85" s="242">
        <v>106</v>
      </c>
      <c r="E85" s="241">
        <v>6433630.6100000003</v>
      </c>
      <c r="F85" s="242">
        <v>43</v>
      </c>
      <c r="G85" s="241">
        <v>116745.25</v>
      </c>
      <c r="H85" s="242">
        <v>1</v>
      </c>
      <c r="I85" s="241">
        <v>6990415.1699999999</v>
      </c>
      <c r="J85" s="242">
        <v>103</v>
      </c>
      <c r="K85" s="241">
        <v>1825412.44</v>
      </c>
      <c r="L85" s="242">
        <v>15</v>
      </c>
      <c r="M85" s="241">
        <v>483380.16</v>
      </c>
      <c r="N85" s="242">
        <v>4</v>
      </c>
      <c r="O85" s="241">
        <v>440820.25</v>
      </c>
      <c r="P85" s="242">
        <v>4</v>
      </c>
      <c r="Q85" s="241">
        <v>12666039.25</v>
      </c>
      <c r="R85" s="242">
        <v>69</v>
      </c>
      <c r="S85" s="241">
        <v>89874.82</v>
      </c>
      <c r="T85" s="242">
        <v>1</v>
      </c>
      <c r="U85" s="241">
        <v>1973212.53</v>
      </c>
      <c r="V85" s="242">
        <v>7</v>
      </c>
      <c r="W85" s="241">
        <v>4728733.5999999996</v>
      </c>
      <c r="X85" s="242">
        <v>26</v>
      </c>
      <c r="Y85" s="241">
        <v>537066.56999999995</v>
      </c>
      <c r="Z85" s="242">
        <v>4</v>
      </c>
      <c r="AA85" s="241">
        <v>2679018.9900000002</v>
      </c>
      <c r="AB85" s="242">
        <v>10</v>
      </c>
      <c r="AC85" s="241">
        <v>508853.84</v>
      </c>
      <c r="AD85" s="242">
        <v>4</v>
      </c>
      <c r="AE85" s="241">
        <v>3102169.46</v>
      </c>
      <c r="AF85" s="242">
        <v>18</v>
      </c>
      <c r="AG85" s="241">
        <v>4349375.93</v>
      </c>
      <c r="AH85" s="242">
        <v>25</v>
      </c>
      <c r="AI85" s="241">
        <v>63579084.310000002</v>
      </c>
      <c r="AJ85" s="242">
        <v>440</v>
      </c>
    </row>
    <row r="86" spans="1:36" ht="15.75" customHeight="1" x14ac:dyDescent="0.2"/>
    <row r="87" spans="1:36" ht="15.75" customHeight="1" x14ac:dyDescent="0.2">
      <c r="B87" s="340" t="s">
        <v>371</v>
      </c>
      <c r="C87" s="340"/>
      <c r="D87" s="340"/>
      <c r="E87" s="340"/>
      <c r="F87" s="340"/>
      <c r="G87" s="340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40"/>
      <c r="W87" s="340"/>
      <c r="X87" s="340"/>
      <c r="Y87" s="340"/>
      <c r="Z87" s="340"/>
      <c r="AA87" s="340"/>
      <c r="AB87" s="340"/>
      <c r="AC87" s="340"/>
      <c r="AD87" s="340"/>
      <c r="AE87" s="340"/>
      <c r="AF87" s="340"/>
      <c r="AG87" s="340"/>
      <c r="AH87" s="340"/>
      <c r="AI87" s="340"/>
      <c r="AJ87" s="340"/>
    </row>
    <row r="88" spans="1:36" ht="15.75" customHeight="1" x14ac:dyDescent="0.2">
      <c r="A88" s="341" t="s">
        <v>366</v>
      </c>
      <c r="B88" s="341"/>
      <c r="C88" s="341"/>
      <c r="D88" s="341"/>
      <c r="E88" s="341"/>
      <c r="F88" s="341"/>
      <c r="G88" s="341"/>
      <c r="H88" s="341"/>
      <c r="I88" s="341"/>
      <c r="J88" s="341"/>
      <c r="K88" s="341"/>
      <c r="L88" s="341"/>
      <c r="M88" s="341"/>
      <c r="N88" s="341"/>
      <c r="O88" s="341"/>
      <c r="P88" s="341"/>
      <c r="Q88" s="341"/>
      <c r="R88" s="341"/>
      <c r="S88" s="341"/>
      <c r="T88" s="341"/>
      <c r="U88" s="341"/>
      <c r="V88" s="341"/>
      <c r="W88" s="341"/>
      <c r="X88" s="341"/>
      <c r="Y88" s="341"/>
      <c r="Z88" s="341"/>
      <c r="AA88" s="341"/>
      <c r="AB88" s="341"/>
      <c r="AC88" s="341"/>
      <c r="AD88" s="341"/>
      <c r="AE88" s="341"/>
      <c r="AF88" s="341"/>
      <c r="AG88" s="341"/>
      <c r="AH88" s="341"/>
      <c r="AI88" s="341"/>
    </row>
    <row r="89" spans="1:36" ht="12.75" customHeight="1" x14ac:dyDescent="0.2"/>
    <row r="90" spans="1:36" ht="42.75" customHeight="1" x14ac:dyDescent="0.2">
      <c r="A90" s="342" t="s">
        <v>344</v>
      </c>
      <c r="B90" s="342" t="s">
        <v>345</v>
      </c>
      <c r="C90" s="345" t="s">
        <v>346</v>
      </c>
      <c r="D90" s="345"/>
      <c r="E90" s="345" t="s">
        <v>347</v>
      </c>
      <c r="F90" s="345"/>
      <c r="G90" s="345" t="s">
        <v>348</v>
      </c>
      <c r="H90" s="345"/>
      <c r="I90" s="345" t="s">
        <v>349</v>
      </c>
      <c r="J90" s="345"/>
      <c r="K90" s="345" t="s">
        <v>350</v>
      </c>
      <c r="L90" s="345"/>
      <c r="M90" s="345" t="s">
        <v>351</v>
      </c>
      <c r="N90" s="345"/>
      <c r="O90" s="345" t="s">
        <v>352</v>
      </c>
      <c r="P90" s="345"/>
      <c r="Q90" s="345" t="s">
        <v>353</v>
      </c>
      <c r="R90" s="345"/>
      <c r="S90" s="345" t="s">
        <v>354</v>
      </c>
      <c r="T90" s="345"/>
      <c r="U90" s="345" t="s">
        <v>355</v>
      </c>
      <c r="V90" s="345"/>
      <c r="W90" s="345" t="s">
        <v>356</v>
      </c>
      <c r="X90" s="345"/>
      <c r="Y90" s="345" t="s">
        <v>357</v>
      </c>
      <c r="Z90" s="345"/>
      <c r="AA90" s="345" t="s">
        <v>358</v>
      </c>
      <c r="AB90" s="345"/>
      <c r="AC90" s="345" t="s">
        <v>359</v>
      </c>
      <c r="AD90" s="345"/>
      <c r="AE90" s="345" t="s">
        <v>360</v>
      </c>
      <c r="AF90" s="345"/>
      <c r="AG90" s="345" t="s">
        <v>361</v>
      </c>
      <c r="AH90" s="345"/>
      <c r="AI90" s="346" t="s">
        <v>362</v>
      </c>
      <c r="AJ90" s="346"/>
    </row>
    <row r="91" spans="1:36" ht="11.25" customHeight="1" x14ac:dyDescent="0.2">
      <c r="A91" s="343"/>
      <c r="B91" s="343"/>
      <c r="C91" s="233" t="s">
        <v>363</v>
      </c>
      <c r="D91" s="233" t="s">
        <v>225</v>
      </c>
      <c r="E91" s="233" t="s">
        <v>363</v>
      </c>
      <c r="F91" s="233" t="s">
        <v>225</v>
      </c>
      <c r="G91" s="233" t="s">
        <v>363</v>
      </c>
      <c r="H91" s="233" t="s">
        <v>225</v>
      </c>
      <c r="I91" s="233" t="s">
        <v>363</v>
      </c>
      <c r="J91" s="233" t="s">
        <v>225</v>
      </c>
      <c r="K91" s="233" t="s">
        <v>363</v>
      </c>
      <c r="L91" s="233" t="s">
        <v>225</v>
      </c>
      <c r="M91" s="233" t="s">
        <v>363</v>
      </c>
      <c r="N91" s="233" t="s">
        <v>225</v>
      </c>
      <c r="O91" s="233" t="s">
        <v>363</v>
      </c>
      <c r="P91" s="233" t="s">
        <v>225</v>
      </c>
      <c r="Q91" s="233" t="s">
        <v>363</v>
      </c>
      <c r="R91" s="233" t="s">
        <v>225</v>
      </c>
      <c r="S91" s="233" t="s">
        <v>363</v>
      </c>
      <c r="T91" s="233" t="s">
        <v>225</v>
      </c>
      <c r="U91" s="233" t="s">
        <v>363</v>
      </c>
      <c r="V91" s="233" t="s">
        <v>225</v>
      </c>
      <c r="W91" s="233" t="s">
        <v>363</v>
      </c>
      <c r="X91" s="233" t="s">
        <v>225</v>
      </c>
      <c r="Y91" s="233" t="s">
        <v>363</v>
      </c>
      <c r="Z91" s="233" t="s">
        <v>225</v>
      </c>
      <c r="AA91" s="233" t="s">
        <v>363</v>
      </c>
      <c r="AB91" s="233" t="s">
        <v>225</v>
      </c>
      <c r="AC91" s="233" t="s">
        <v>363</v>
      </c>
      <c r="AD91" s="233" t="s">
        <v>225</v>
      </c>
      <c r="AE91" s="233" t="s">
        <v>363</v>
      </c>
      <c r="AF91" s="233" t="s">
        <v>225</v>
      </c>
      <c r="AG91" s="233" t="s">
        <v>363</v>
      </c>
      <c r="AH91" s="233" t="s">
        <v>225</v>
      </c>
      <c r="AI91" s="233" t="s">
        <v>363</v>
      </c>
      <c r="AJ91" s="233" t="s">
        <v>225</v>
      </c>
    </row>
    <row r="92" spans="1:36" s="235" customFormat="1" ht="11.25" customHeight="1" x14ac:dyDescent="0.25">
      <c r="A92" s="344"/>
      <c r="B92" s="344"/>
      <c r="C92" s="234">
        <v>1</v>
      </c>
      <c r="D92" s="234">
        <v>2</v>
      </c>
      <c r="E92" s="234">
        <v>3</v>
      </c>
      <c r="F92" s="234">
        <v>4</v>
      </c>
      <c r="G92" s="234">
        <v>5</v>
      </c>
      <c r="H92" s="234">
        <v>6</v>
      </c>
      <c r="I92" s="234">
        <v>7</v>
      </c>
      <c r="J92" s="234">
        <v>8</v>
      </c>
      <c r="K92" s="234">
        <v>9</v>
      </c>
      <c r="L92" s="234">
        <v>10</v>
      </c>
      <c r="M92" s="234">
        <v>11</v>
      </c>
      <c r="N92" s="234">
        <v>12</v>
      </c>
      <c r="O92" s="234">
        <v>13</v>
      </c>
      <c r="P92" s="234">
        <v>14</v>
      </c>
      <c r="Q92" s="234">
        <v>15</v>
      </c>
      <c r="R92" s="234">
        <v>16</v>
      </c>
      <c r="S92" s="234">
        <v>17</v>
      </c>
      <c r="T92" s="234">
        <v>18</v>
      </c>
      <c r="U92" s="234">
        <v>19</v>
      </c>
      <c r="V92" s="234">
        <v>20</v>
      </c>
      <c r="W92" s="234">
        <v>21</v>
      </c>
      <c r="X92" s="234">
        <v>22</v>
      </c>
      <c r="Y92" s="234">
        <v>23</v>
      </c>
      <c r="Z92" s="234">
        <v>24</v>
      </c>
      <c r="AA92" s="234">
        <v>25</v>
      </c>
      <c r="AB92" s="234">
        <v>26</v>
      </c>
      <c r="AC92" s="234">
        <v>27</v>
      </c>
      <c r="AD92" s="234">
        <v>28</v>
      </c>
      <c r="AE92" s="234">
        <v>29</v>
      </c>
      <c r="AF92" s="234">
        <v>30</v>
      </c>
      <c r="AG92" s="234">
        <v>21</v>
      </c>
      <c r="AH92" s="234">
        <v>32</v>
      </c>
      <c r="AI92" s="234">
        <v>33</v>
      </c>
      <c r="AJ92" s="234">
        <v>34</v>
      </c>
    </row>
    <row r="93" spans="1:36" s="235" customFormat="1" ht="21.75" customHeight="1" x14ac:dyDescent="0.25">
      <c r="A93" s="236" t="s">
        <v>271</v>
      </c>
      <c r="B93" s="237">
        <v>1</v>
      </c>
      <c r="C93" s="240"/>
      <c r="D93" s="240"/>
      <c r="E93" s="238">
        <v>628086.24</v>
      </c>
      <c r="F93" s="239">
        <v>4</v>
      </c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40"/>
      <c r="AH93" s="240"/>
      <c r="AI93" s="238">
        <v>628086.24</v>
      </c>
      <c r="AJ93" s="239">
        <v>4</v>
      </c>
    </row>
    <row r="94" spans="1:36" s="235" customFormat="1" ht="11.25" customHeight="1" x14ac:dyDescent="0.25">
      <c r="A94" s="236" t="s">
        <v>282</v>
      </c>
      <c r="B94" s="237">
        <v>6</v>
      </c>
      <c r="C94" s="238">
        <v>283562.92</v>
      </c>
      <c r="D94" s="239">
        <v>2</v>
      </c>
      <c r="E94" s="240"/>
      <c r="F94" s="240"/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40"/>
      <c r="AH94" s="240"/>
      <c r="AI94" s="238">
        <v>283562.92</v>
      </c>
      <c r="AJ94" s="239">
        <v>2</v>
      </c>
    </row>
    <row r="95" spans="1:36" s="235" customFormat="1" ht="21.75" customHeight="1" x14ac:dyDescent="0.25">
      <c r="A95" s="236" t="s">
        <v>303</v>
      </c>
      <c r="B95" s="237">
        <v>10</v>
      </c>
      <c r="C95" s="240"/>
      <c r="D95" s="240"/>
      <c r="E95" s="240"/>
      <c r="F95" s="240"/>
      <c r="G95" s="240"/>
      <c r="H95" s="240"/>
      <c r="I95" s="240"/>
      <c r="J95" s="240"/>
      <c r="K95" s="240"/>
      <c r="L95" s="240"/>
      <c r="M95" s="240"/>
      <c r="N95" s="240"/>
      <c r="O95" s="240"/>
      <c r="P95" s="240"/>
      <c r="Q95" s="238">
        <v>1004350.94</v>
      </c>
      <c r="R95" s="239">
        <v>2</v>
      </c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0"/>
      <c r="AH95" s="240"/>
      <c r="AI95" s="238">
        <v>1004350.94</v>
      </c>
      <c r="AJ95" s="239">
        <v>2</v>
      </c>
    </row>
    <row r="96" spans="1:36" s="235" customFormat="1" ht="21.75" customHeight="1" x14ac:dyDescent="0.25">
      <c r="A96" s="236" t="s">
        <v>303</v>
      </c>
      <c r="B96" s="237">
        <v>11</v>
      </c>
      <c r="C96" s="240"/>
      <c r="D96" s="240"/>
      <c r="E96" s="240"/>
      <c r="F96" s="240"/>
      <c r="G96" s="240"/>
      <c r="H96" s="240"/>
      <c r="I96" s="240"/>
      <c r="J96" s="240"/>
      <c r="K96" s="240"/>
      <c r="L96" s="240"/>
      <c r="M96" s="240"/>
      <c r="N96" s="240"/>
      <c r="O96" s="240"/>
      <c r="P96" s="240"/>
      <c r="Q96" s="238">
        <v>1487949.44</v>
      </c>
      <c r="R96" s="239">
        <v>1</v>
      </c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0"/>
      <c r="AH96" s="240"/>
      <c r="AI96" s="238">
        <v>1487949.44</v>
      </c>
      <c r="AJ96" s="239">
        <v>1</v>
      </c>
    </row>
    <row r="97" spans="1:36" s="235" customFormat="1" ht="11.25" customHeight="1" x14ac:dyDescent="0.25">
      <c r="A97" s="236" t="s">
        <v>286</v>
      </c>
      <c r="B97" s="237">
        <v>12</v>
      </c>
      <c r="C97" s="238">
        <v>617075</v>
      </c>
      <c r="D97" s="239">
        <v>4</v>
      </c>
      <c r="E97" s="240"/>
      <c r="F97" s="240"/>
      <c r="G97" s="240"/>
      <c r="H97" s="240"/>
      <c r="I97" s="240"/>
      <c r="J97" s="240"/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40"/>
      <c r="AH97" s="240"/>
      <c r="AI97" s="238">
        <v>617075</v>
      </c>
      <c r="AJ97" s="239">
        <v>4</v>
      </c>
    </row>
    <row r="98" spans="1:36" s="235" customFormat="1" ht="21.75" customHeight="1" x14ac:dyDescent="0.25">
      <c r="A98" s="236" t="s">
        <v>274</v>
      </c>
      <c r="B98" s="237">
        <v>18</v>
      </c>
      <c r="C98" s="240"/>
      <c r="D98" s="240"/>
      <c r="E98" s="238">
        <v>1882150.56</v>
      </c>
      <c r="F98" s="239">
        <v>8</v>
      </c>
      <c r="G98" s="240"/>
      <c r="H98" s="240"/>
      <c r="I98" s="240"/>
      <c r="J98" s="240"/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38">
        <v>941075.28</v>
      </c>
      <c r="V98" s="239">
        <v>4</v>
      </c>
      <c r="W98" s="240"/>
      <c r="X98" s="240"/>
      <c r="Y98" s="240"/>
      <c r="Z98" s="240"/>
      <c r="AA98" s="238">
        <v>1176344.1000000001</v>
      </c>
      <c r="AB98" s="239">
        <v>5</v>
      </c>
      <c r="AC98" s="240"/>
      <c r="AD98" s="240"/>
      <c r="AE98" s="240"/>
      <c r="AF98" s="240"/>
      <c r="AG98" s="238">
        <v>470537.64</v>
      </c>
      <c r="AH98" s="239">
        <v>2</v>
      </c>
      <c r="AI98" s="238">
        <v>4470107.58</v>
      </c>
      <c r="AJ98" s="239">
        <v>19</v>
      </c>
    </row>
    <row r="99" spans="1:36" s="235" customFormat="1" ht="21.75" customHeight="1" x14ac:dyDescent="0.25">
      <c r="A99" s="236" t="s">
        <v>274</v>
      </c>
      <c r="B99" s="237">
        <v>19</v>
      </c>
      <c r="C99" s="240"/>
      <c r="D99" s="240"/>
      <c r="E99" s="238">
        <v>1032137.25</v>
      </c>
      <c r="F99" s="239">
        <v>3</v>
      </c>
      <c r="G99" s="240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38">
        <v>1032137.25</v>
      </c>
      <c r="V99" s="239">
        <v>3</v>
      </c>
      <c r="W99" s="240"/>
      <c r="X99" s="240"/>
      <c r="Y99" s="240"/>
      <c r="Z99" s="240"/>
      <c r="AA99" s="238">
        <v>1032137.25</v>
      </c>
      <c r="AB99" s="239">
        <v>3</v>
      </c>
      <c r="AC99" s="240"/>
      <c r="AD99" s="240"/>
      <c r="AE99" s="240"/>
      <c r="AF99" s="240"/>
      <c r="AG99" s="238">
        <v>344045.75</v>
      </c>
      <c r="AH99" s="239">
        <v>1</v>
      </c>
      <c r="AI99" s="238">
        <v>3440457.5</v>
      </c>
      <c r="AJ99" s="239">
        <v>10</v>
      </c>
    </row>
    <row r="100" spans="1:36" s="235" customFormat="1" ht="21.75" customHeight="1" x14ac:dyDescent="0.25">
      <c r="A100" s="236" t="s">
        <v>288</v>
      </c>
      <c r="B100" s="237">
        <v>20</v>
      </c>
      <c r="C100" s="238">
        <v>120845.04</v>
      </c>
      <c r="D100" s="239">
        <v>1</v>
      </c>
      <c r="E100" s="240"/>
      <c r="F100" s="240"/>
      <c r="G100" s="240"/>
      <c r="H100" s="240"/>
      <c r="I100" s="240"/>
      <c r="J100" s="240"/>
      <c r="K100" s="238">
        <v>1450140.48</v>
      </c>
      <c r="L100" s="239">
        <v>12</v>
      </c>
      <c r="M100" s="238">
        <v>362535.12</v>
      </c>
      <c r="N100" s="239">
        <v>3</v>
      </c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38">
        <v>120845.04</v>
      </c>
      <c r="Z100" s="239">
        <v>1</v>
      </c>
      <c r="AA100" s="240"/>
      <c r="AB100" s="240"/>
      <c r="AC100" s="240"/>
      <c r="AD100" s="240"/>
      <c r="AE100" s="240"/>
      <c r="AF100" s="240"/>
      <c r="AG100" s="240"/>
      <c r="AH100" s="240"/>
      <c r="AI100" s="238">
        <v>2054365.68</v>
      </c>
      <c r="AJ100" s="239">
        <v>17</v>
      </c>
    </row>
    <row r="101" spans="1:36" s="235" customFormat="1" ht="11.25" customHeight="1" x14ac:dyDescent="0.25">
      <c r="A101" s="236" t="s">
        <v>288</v>
      </c>
      <c r="B101" s="237">
        <v>22</v>
      </c>
      <c r="C101" s="238">
        <v>254426.92</v>
      </c>
      <c r="D101" s="239">
        <v>2</v>
      </c>
      <c r="E101" s="240"/>
      <c r="F101" s="240"/>
      <c r="G101" s="240"/>
      <c r="H101" s="240"/>
      <c r="I101" s="240"/>
      <c r="J101" s="240"/>
      <c r="K101" s="238">
        <v>254426.92</v>
      </c>
      <c r="L101" s="239">
        <v>2</v>
      </c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38">
        <v>254426.92</v>
      </c>
      <c r="AD101" s="239">
        <v>2</v>
      </c>
      <c r="AE101" s="240"/>
      <c r="AF101" s="240"/>
      <c r="AG101" s="240"/>
      <c r="AH101" s="240"/>
      <c r="AI101" s="238">
        <v>763280.76</v>
      </c>
      <c r="AJ101" s="239">
        <v>6</v>
      </c>
    </row>
    <row r="102" spans="1:36" s="235" customFormat="1" ht="21.75" customHeight="1" x14ac:dyDescent="0.25">
      <c r="A102" s="236" t="s">
        <v>284</v>
      </c>
      <c r="B102" s="237">
        <v>23</v>
      </c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38">
        <v>324075</v>
      </c>
      <c r="P102" s="239">
        <v>3</v>
      </c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40"/>
      <c r="AH102" s="240"/>
      <c r="AI102" s="238">
        <v>324075</v>
      </c>
      <c r="AJ102" s="239">
        <v>3</v>
      </c>
    </row>
    <row r="103" spans="1:36" s="235" customFormat="1" ht="21.75" customHeight="1" x14ac:dyDescent="0.25">
      <c r="A103" s="236" t="s">
        <v>285</v>
      </c>
      <c r="B103" s="237">
        <v>25</v>
      </c>
      <c r="C103" s="238">
        <v>810795.96</v>
      </c>
      <c r="D103" s="239">
        <v>12</v>
      </c>
      <c r="E103" s="240"/>
      <c r="F103" s="240"/>
      <c r="G103" s="240"/>
      <c r="H103" s="240"/>
      <c r="I103" s="238">
        <v>6756633</v>
      </c>
      <c r="J103" s="239">
        <v>100</v>
      </c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240"/>
      <c r="AF103" s="240"/>
      <c r="AG103" s="240"/>
      <c r="AH103" s="240"/>
      <c r="AI103" s="238">
        <v>7567428.96</v>
      </c>
      <c r="AJ103" s="239">
        <v>112</v>
      </c>
    </row>
    <row r="104" spans="1:36" s="235" customFormat="1" ht="11.25" customHeight="1" x14ac:dyDescent="0.25">
      <c r="A104" s="236" t="s">
        <v>285</v>
      </c>
      <c r="B104" s="237">
        <v>26</v>
      </c>
      <c r="C104" s="240"/>
      <c r="D104" s="240"/>
      <c r="E104" s="240"/>
      <c r="F104" s="240"/>
      <c r="G104" s="240"/>
      <c r="H104" s="240"/>
      <c r="I104" s="238">
        <v>166215.84</v>
      </c>
      <c r="J104" s="239">
        <v>2</v>
      </c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C104" s="240"/>
      <c r="AD104" s="240"/>
      <c r="AE104" s="240"/>
      <c r="AF104" s="240"/>
      <c r="AG104" s="240"/>
      <c r="AH104" s="240"/>
      <c r="AI104" s="238">
        <v>166215.84</v>
      </c>
      <c r="AJ104" s="239">
        <v>2</v>
      </c>
    </row>
    <row r="105" spans="1:36" s="235" customFormat="1" ht="11.25" customHeight="1" x14ac:dyDescent="0.25">
      <c r="A105" s="236" t="s">
        <v>287</v>
      </c>
      <c r="B105" s="237">
        <v>30</v>
      </c>
      <c r="C105" s="238">
        <v>498542.76</v>
      </c>
      <c r="D105" s="239">
        <v>4</v>
      </c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0"/>
      <c r="Z105" s="240"/>
      <c r="AA105" s="240"/>
      <c r="AB105" s="240"/>
      <c r="AC105" s="240"/>
      <c r="AD105" s="240"/>
      <c r="AE105" s="240"/>
      <c r="AF105" s="240"/>
      <c r="AG105" s="240"/>
      <c r="AH105" s="240"/>
      <c r="AI105" s="238">
        <v>498542.76</v>
      </c>
      <c r="AJ105" s="239">
        <v>4</v>
      </c>
    </row>
    <row r="106" spans="1:36" s="235" customFormat="1" ht="21.75" customHeight="1" x14ac:dyDescent="0.25">
      <c r="A106" s="236" t="s">
        <v>275</v>
      </c>
      <c r="B106" s="237">
        <v>31</v>
      </c>
      <c r="C106" s="238">
        <v>1464055.47</v>
      </c>
      <c r="D106" s="239">
        <v>9</v>
      </c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38">
        <v>1789401.13</v>
      </c>
      <c r="X106" s="239">
        <v>11</v>
      </c>
      <c r="Y106" s="240"/>
      <c r="Z106" s="240"/>
      <c r="AA106" s="240"/>
      <c r="AB106" s="240"/>
      <c r="AC106" s="240"/>
      <c r="AD106" s="240"/>
      <c r="AE106" s="238">
        <v>1464055.47</v>
      </c>
      <c r="AF106" s="239">
        <v>9</v>
      </c>
      <c r="AG106" s="238">
        <v>1301382.6399999999</v>
      </c>
      <c r="AH106" s="239">
        <v>8</v>
      </c>
      <c r="AI106" s="238">
        <v>6018894.71</v>
      </c>
      <c r="AJ106" s="239">
        <v>37</v>
      </c>
    </row>
    <row r="107" spans="1:36" s="235" customFormat="1" ht="21.75" customHeight="1" x14ac:dyDescent="0.25">
      <c r="A107" s="236" t="s">
        <v>275</v>
      </c>
      <c r="B107" s="237">
        <v>32</v>
      </c>
      <c r="C107" s="238">
        <v>1342052.3999999999</v>
      </c>
      <c r="D107" s="239">
        <v>6</v>
      </c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38">
        <v>1342052.3999999999</v>
      </c>
      <c r="X107" s="239">
        <v>6</v>
      </c>
      <c r="Y107" s="240"/>
      <c r="Z107" s="240"/>
      <c r="AA107" s="240"/>
      <c r="AB107" s="240"/>
      <c r="AC107" s="240"/>
      <c r="AD107" s="240"/>
      <c r="AE107" s="238">
        <v>671026.19999999995</v>
      </c>
      <c r="AF107" s="239">
        <v>3</v>
      </c>
      <c r="AG107" s="238">
        <v>447350.8</v>
      </c>
      <c r="AH107" s="239">
        <v>2</v>
      </c>
      <c r="AI107" s="238">
        <v>3802481.8</v>
      </c>
      <c r="AJ107" s="239">
        <v>17</v>
      </c>
    </row>
    <row r="108" spans="1:36" s="235" customFormat="1" ht="21.75" customHeight="1" x14ac:dyDescent="0.25">
      <c r="A108" s="236" t="s">
        <v>275</v>
      </c>
      <c r="B108" s="237">
        <v>33</v>
      </c>
      <c r="C108" s="238">
        <v>569355.92000000004</v>
      </c>
      <c r="D108" s="239">
        <v>2</v>
      </c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38">
        <v>569355.92000000004</v>
      </c>
      <c r="X108" s="239">
        <v>2</v>
      </c>
      <c r="Y108" s="240"/>
      <c r="Z108" s="240"/>
      <c r="AA108" s="240"/>
      <c r="AB108" s="240"/>
      <c r="AC108" s="240"/>
      <c r="AD108" s="240"/>
      <c r="AE108" s="238">
        <v>284677.96000000002</v>
      </c>
      <c r="AF108" s="239">
        <v>1</v>
      </c>
      <c r="AG108" s="240"/>
      <c r="AH108" s="240"/>
      <c r="AI108" s="238">
        <v>1423389.8</v>
      </c>
      <c r="AJ108" s="239">
        <v>5</v>
      </c>
    </row>
    <row r="109" spans="1:36" s="235" customFormat="1" ht="21.75" customHeight="1" x14ac:dyDescent="0.25">
      <c r="A109" s="236" t="s">
        <v>275</v>
      </c>
      <c r="B109" s="237">
        <v>34</v>
      </c>
      <c r="C109" s="238">
        <v>1887403.57</v>
      </c>
      <c r="D109" s="239">
        <v>13</v>
      </c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38">
        <v>580739.56000000006</v>
      </c>
      <c r="X109" s="239">
        <v>4</v>
      </c>
      <c r="Y109" s="240"/>
      <c r="Z109" s="240"/>
      <c r="AA109" s="240"/>
      <c r="AB109" s="240"/>
      <c r="AC109" s="240"/>
      <c r="AD109" s="240"/>
      <c r="AE109" s="238">
        <v>435554.67</v>
      </c>
      <c r="AF109" s="239">
        <v>3</v>
      </c>
      <c r="AG109" s="238">
        <v>871109.34</v>
      </c>
      <c r="AH109" s="239">
        <v>6</v>
      </c>
      <c r="AI109" s="238">
        <v>3774807.14</v>
      </c>
      <c r="AJ109" s="239">
        <v>26</v>
      </c>
    </row>
    <row r="110" spans="1:36" s="235" customFormat="1" ht="21.75" customHeight="1" x14ac:dyDescent="0.25">
      <c r="A110" s="236" t="s">
        <v>275</v>
      </c>
      <c r="B110" s="237">
        <v>35</v>
      </c>
      <c r="C110" s="238">
        <v>1397403.7</v>
      </c>
      <c r="D110" s="239">
        <v>7</v>
      </c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38">
        <v>998145.5</v>
      </c>
      <c r="X110" s="239">
        <v>5</v>
      </c>
      <c r="Y110" s="240"/>
      <c r="Z110" s="240"/>
      <c r="AA110" s="240"/>
      <c r="AB110" s="240"/>
      <c r="AC110" s="240"/>
      <c r="AD110" s="240"/>
      <c r="AE110" s="240"/>
      <c r="AF110" s="240"/>
      <c r="AG110" s="238">
        <v>199629.1</v>
      </c>
      <c r="AH110" s="239">
        <v>1</v>
      </c>
      <c r="AI110" s="238">
        <v>2595178.2999999998</v>
      </c>
      <c r="AJ110" s="239">
        <v>13</v>
      </c>
    </row>
    <row r="111" spans="1:36" s="235" customFormat="1" ht="21.75" customHeight="1" x14ac:dyDescent="0.25">
      <c r="A111" s="236" t="s">
        <v>275</v>
      </c>
      <c r="B111" s="237">
        <v>36</v>
      </c>
      <c r="C111" s="238">
        <v>508146.6</v>
      </c>
      <c r="D111" s="239">
        <v>2</v>
      </c>
      <c r="E111" s="240"/>
      <c r="F111" s="240"/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240"/>
      <c r="R111" s="240"/>
      <c r="S111" s="240"/>
      <c r="T111" s="240"/>
      <c r="U111" s="240"/>
      <c r="V111" s="240"/>
      <c r="W111" s="238">
        <v>254073.3</v>
      </c>
      <c r="X111" s="239">
        <v>1</v>
      </c>
      <c r="Y111" s="240"/>
      <c r="Z111" s="240"/>
      <c r="AA111" s="240"/>
      <c r="AB111" s="240"/>
      <c r="AC111" s="240"/>
      <c r="AD111" s="240"/>
      <c r="AE111" s="240"/>
      <c r="AF111" s="240"/>
      <c r="AG111" s="240"/>
      <c r="AH111" s="240"/>
      <c r="AI111" s="238">
        <v>762219.9</v>
      </c>
      <c r="AJ111" s="239">
        <v>3</v>
      </c>
    </row>
    <row r="112" spans="1:36" s="235" customFormat="1" ht="21.75" customHeight="1" x14ac:dyDescent="0.25">
      <c r="A112" s="236" t="s">
        <v>275</v>
      </c>
      <c r="B112" s="237">
        <v>37</v>
      </c>
      <c r="C112" s="238">
        <v>1603266.12</v>
      </c>
      <c r="D112" s="239">
        <v>12</v>
      </c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240"/>
      <c r="S112" s="240"/>
      <c r="T112" s="240"/>
      <c r="U112" s="240"/>
      <c r="V112" s="240"/>
      <c r="W112" s="240"/>
      <c r="X112" s="240"/>
      <c r="Y112" s="240"/>
      <c r="Z112" s="240"/>
      <c r="AA112" s="240"/>
      <c r="AB112" s="240"/>
      <c r="AC112" s="240"/>
      <c r="AD112" s="240"/>
      <c r="AE112" s="240"/>
      <c r="AF112" s="240"/>
      <c r="AG112" s="240"/>
      <c r="AH112" s="240"/>
      <c r="AI112" s="238">
        <v>1603266.12</v>
      </c>
      <c r="AJ112" s="239">
        <v>12</v>
      </c>
    </row>
    <row r="113" spans="1:36" s="235" customFormat="1" ht="21.75" customHeight="1" x14ac:dyDescent="0.25">
      <c r="A113" s="236" t="s">
        <v>275</v>
      </c>
      <c r="B113" s="237">
        <v>39</v>
      </c>
      <c r="C113" s="238">
        <v>1108533.55</v>
      </c>
      <c r="D113" s="239">
        <v>5</v>
      </c>
      <c r="E113" s="240"/>
      <c r="F113" s="240"/>
      <c r="G113" s="240"/>
      <c r="H113" s="240"/>
      <c r="I113" s="240"/>
      <c r="J113" s="240"/>
      <c r="K113" s="240"/>
      <c r="L113" s="240"/>
      <c r="M113" s="240"/>
      <c r="N113" s="240"/>
      <c r="O113" s="240"/>
      <c r="P113" s="240"/>
      <c r="Q113" s="240"/>
      <c r="R113" s="240"/>
      <c r="S113" s="240"/>
      <c r="T113" s="240"/>
      <c r="U113" s="240"/>
      <c r="V113" s="240"/>
      <c r="W113" s="240"/>
      <c r="X113" s="240"/>
      <c r="Y113" s="240"/>
      <c r="Z113" s="240"/>
      <c r="AA113" s="240"/>
      <c r="AB113" s="240"/>
      <c r="AC113" s="240"/>
      <c r="AD113" s="240"/>
      <c r="AE113" s="240"/>
      <c r="AF113" s="240"/>
      <c r="AG113" s="240"/>
      <c r="AH113" s="240"/>
      <c r="AI113" s="238">
        <v>1108533.55</v>
      </c>
      <c r="AJ113" s="239">
        <v>5</v>
      </c>
    </row>
    <row r="114" spans="1:36" s="235" customFormat="1" ht="21.75" customHeight="1" x14ac:dyDescent="0.25">
      <c r="A114" s="236" t="s">
        <v>275</v>
      </c>
      <c r="B114" s="237">
        <v>40</v>
      </c>
      <c r="C114" s="238">
        <v>1331465.44</v>
      </c>
      <c r="D114" s="239">
        <v>4</v>
      </c>
      <c r="E114" s="240"/>
      <c r="F114" s="240"/>
      <c r="G114" s="240"/>
      <c r="H114" s="240"/>
      <c r="I114" s="240"/>
      <c r="J114" s="240"/>
      <c r="K114" s="240"/>
      <c r="L114" s="240"/>
      <c r="M114" s="240"/>
      <c r="N114" s="240"/>
      <c r="O114" s="240"/>
      <c r="P114" s="240"/>
      <c r="Q114" s="240"/>
      <c r="R114" s="240"/>
      <c r="S114" s="240"/>
      <c r="T114" s="240"/>
      <c r="U114" s="240"/>
      <c r="V114" s="240"/>
      <c r="W114" s="240"/>
      <c r="X114" s="240"/>
      <c r="Y114" s="240"/>
      <c r="Z114" s="240"/>
      <c r="AA114" s="240"/>
      <c r="AB114" s="240"/>
      <c r="AC114" s="240"/>
      <c r="AD114" s="240"/>
      <c r="AE114" s="240"/>
      <c r="AF114" s="240"/>
      <c r="AG114" s="240"/>
      <c r="AH114" s="240"/>
      <c r="AI114" s="238">
        <v>1331465.44</v>
      </c>
      <c r="AJ114" s="239">
        <v>4</v>
      </c>
    </row>
    <row r="115" spans="1:36" s="235" customFormat="1" ht="21.75" customHeight="1" x14ac:dyDescent="0.25">
      <c r="A115" s="236" t="s">
        <v>289</v>
      </c>
      <c r="B115" s="237">
        <v>43</v>
      </c>
      <c r="C115" s="238">
        <v>786157.74</v>
      </c>
      <c r="D115" s="239">
        <v>6</v>
      </c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  <c r="O115" s="240"/>
      <c r="P115" s="240"/>
      <c r="Q115" s="238">
        <v>3144630.96</v>
      </c>
      <c r="R115" s="239">
        <v>24</v>
      </c>
      <c r="S115" s="240"/>
      <c r="T115" s="240"/>
      <c r="U115" s="240"/>
      <c r="V115" s="240"/>
      <c r="W115" s="240"/>
      <c r="X115" s="240"/>
      <c r="Y115" s="240"/>
      <c r="Z115" s="240"/>
      <c r="AA115" s="240"/>
      <c r="AB115" s="240"/>
      <c r="AC115" s="240"/>
      <c r="AD115" s="240"/>
      <c r="AE115" s="240"/>
      <c r="AF115" s="240"/>
      <c r="AG115" s="240"/>
      <c r="AH115" s="240"/>
      <c r="AI115" s="238">
        <v>3930788.7</v>
      </c>
      <c r="AJ115" s="239">
        <v>30</v>
      </c>
    </row>
    <row r="116" spans="1:36" s="235" customFormat="1" ht="21.75" customHeight="1" x14ac:dyDescent="0.25">
      <c r="A116" s="236" t="s">
        <v>289</v>
      </c>
      <c r="B116" s="237">
        <v>44</v>
      </c>
      <c r="C116" s="240"/>
      <c r="D116" s="240"/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0"/>
      <c r="Q116" s="238">
        <v>2927393.4</v>
      </c>
      <c r="R116" s="239">
        <v>15</v>
      </c>
      <c r="S116" s="240"/>
      <c r="T116" s="240"/>
      <c r="U116" s="240"/>
      <c r="V116" s="240"/>
      <c r="W116" s="240"/>
      <c r="X116" s="240"/>
      <c r="Y116" s="240"/>
      <c r="Z116" s="240"/>
      <c r="AA116" s="240"/>
      <c r="AB116" s="240"/>
      <c r="AC116" s="240"/>
      <c r="AD116" s="240"/>
      <c r="AE116" s="240"/>
      <c r="AF116" s="240"/>
      <c r="AG116" s="240"/>
      <c r="AH116" s="240"/>
      <c r="AI116" s="238">
        <v>2927393.4</v>
      </c>
      <c r="AJ116" s="239">
        <v>15</v>
      </c>
    </row>
    <row r="117" spans="1:36" s="235" customFormat="1" ht="21.75" customHeight="1" x14ac:dyDescent="0.25">
      <c r="A117" s="236" t="s">
        <v>289</v>
      </c>
      <c r="B117" s="237">
        <v>46</v>
      </c>
      <c r="C117" s="238">
        <v>693702.55</v>
      </c>
      <c r="D117" s="239">
        <v>5</v>
      </c>
      <c r="E117" s="240"/>
      <c r="F117" s="240"/>
      <c r="G117" s="240"/>
      <c r="H117" s="240"/>
      <c r="I117" s="240"/>
      <c r="J117" s="240"/>
      <c r="K117" s="240"/>
      <c r="L117" s="240"/>
      <c r="M117" s="240"/>
      <c r="N117" s="240"/>
      <c r="O117" s="240"/>
      <c r="P117" s="240"/>
      <c r="Q117" s="238">
        <v>3468512.75</v>
      </c>
      <c r="R117" s="239">
        <v>25</v>
      </c>
      <c r="S117" s="240"/>
      <c r="T117" s="240"/>
      <c r="U117" s="240"/>
      <c r="V117" s="240"/>
      <c r="W117" s="240"/>
      <c r="X117" s="240"/>
      <c r="Y117" s="238">
        <v>277481.02</v>
      </c>
      <c r="Z117" s="239">
        <v>2</v>
      </c>
      <c r="AA117" s="240"/>
      <c r="AB117" s="240"/>
      <c r="AC117" s="240"/>
      <c r="AD117" s="240"/>
      <c r="AE117" s="240"/>
      <c r="AF117" s="240"/>
      <c r="AG117" s="240"/>
      <c r="AH117" s="240"/>
      <c r="AI117" s="238">
        <v>4439696.32</v>
      </c>
      <c r="AJ117" s="239">
        <v>32</v>
      </c>
    </row>
    <row r="118" spans="1:36" s="235" customFormat="1" ht="21.75" customHeight="1" x14ac:dyDescent="0.25">
      <c r="A118" s="236" t="s">
        <v>281</v>
      </c>
      <c r="B118" s="237">
        <v>48</v>
      </c>
      <c r="C118" s="238">
        <v>629123.74</v>
      </c>
      <c r="D118" s="239">
        <v>7</v>
      </c>
      <c r="E118" s="238">
        <v>1887371.22</v>
      </c>
      <c r="F118" s="239">
        <v>21</v>
      </c>
      <c r="G118" s="240"/>
      <c r="H118" s="240"/>
      <c r="I118" s="240"/>
      <c r="J118" s="240"/>
      <c r="K118" s="240"/>
      <c r="L118" s="240"/>
      <c r="M118" s="240"/>
      <c r="N118" s="240"/>
      <c r="O118" s="240"/>
      <c r="P118" s="240"/>
      <c r="Q118" s="240"/>
      <c r="R118" s="240"/>
      <c r="S118" s="238">
        <v>89874.82</v>
      </c>
      <c r="T118" s="239">
        <v>1</v>
      </c>
      <c r="U118" s="240"/>
      <c r="V118" s="240"/>
      <c r="W118" s="240"/>
      <c r="X118" s="240"/>
      <c r="Y118" s="240"/>
      <c r="Z118" s="240"/>
      <c r="AA118" s="240"/>
      <c r="AB118" s="240"/>
      <c r="AC118" s="240"/>
      <c r="AD118" s="240"/>
      <c r="AE118" s="240"/>
      <c r="AF118" s="240"/>
      <c r="AG118" s="240"/>
      <c r="AH118" s="240"/>
      <c r="AI118" s="238">
        <v>2606369.7799999998</v>
      </c>
      <c r="AJ118" s="239">
        <v>29</v>
      </c>
    </row>
    <row r="119" spans="1:36" s="235" customFormat="1" ht="11.25" customHeight="1" x14ac:dyDescent="0.25">
      <c r="A119" s="236" t="s">
        <v>281</v>
      </c>
      <c r="B119" s="237">
        <v>49</v>
      </c>
      <c r="C119" s="240"/>
      <c r="D119" s="240"/>
      <c r="E119" s="238">
        <v>131883.23000000001</v>
      </c>
      <c r="F119" s="239">
        <v>1</v>
      </c>
      <c r="G119" s="240"/>
      <c r="H119" s="240"/>
      <c r="I119" s="240"/>
      <c r="J119" s="240"/>
      <c r="K119" s="240"/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38">
        <v>131883.23000000001</v>
      </c>
      <c r="AJ119" s="239">
        <v>1</v>
      </c>
    </row>
    <row r="120" spans="1:36" s="243" customFormat="1" ht="21.75" customHeight="1" x14ac:dyDescent="0.25">
      <c r="A120" s="347" t="s">
        <v>4</v>
      </c>
      <c r="B120" s="347"/>
      <c r="C120" s="241">
        <v>15905915.4</v>
      </c>
      <c r="D120" s="242">
        <v>103</v>
      </c>
      <c r="E120" s="241">
        <v>5561628.5</v>
      </c>
      <c r="F120" s="242">
        <v>37</v>
      </c>
      <c r="G120" s="244"/>
      <c r="H120" s="244"/>
      <c r="I120" s="241">
        <v>6922848.8399999999</v>
      </c>
      <c r="J120" s="242">
        <v>102</v>
      </c>
      <c r="K120" s="241">
        <v>1704567.4</v>
      </c>
      <c r="L120" s="242">
        <v>14</v>
      </c>
      <c r="M120" s="241">
        <v>362535.12</v>
      </c>
      <c r="N120" s="242">
        <v>3</v>
      </c>
      <c r="O120" s="241">
        <v>324075</v>
      </c>
      <c r="P120" s="242">
        <v>3</v>
      </c>
      <c r="Q120" s="241">
        <v>12032837.49</v>
      </c>
      <c r="R120" s="242">
        <v>67</v>
      </c>
      <c r="S120" s="241">
        <v>89874.82</v>
      </c>
      <c r="T120" s="242">
        <v>1</v>
      </c>
      <c r="U120" s="241">
        <v>1973212.53</v>
      </c>
      <c r="V120" s="242">
        <v>7</v>
      </c>
      <c r="W120" s="241">
        <v>5533767.8099999996</v>
      </c>
      <c r="X120" s="242">
        <v>29</v>
      </c>
      <c r="Y120" s="241">
        <v>398326.06</v>
      </c>
      <c r="Z120" s="242">
        <v>3</v>
      </c>
      <c r="AA120" s="241">
        <v>2208481.35</v>
      </c>
      <c r="AB120" s="242">
        <v>8</v>
      </c>
      <c r="AC120" s="241">
        <v>254426.92</v>
      </c>
      <c r="AD120" s="242">
        <v>2</v>
      </c>
      <c r="AE120" s="241">
        <v>2855314.3</v>
      </c>
      <c r="AF120" s="242">
        <v>16</v>
      </c>
      <c r="AG120" s="241">
        <v>3634055.27</v>
      </c>
      <c r="AH120" s="242">
        <v>20</v>
      </c>
      <c r="AI120" s="241">
        <v>59761866.810000002</v>
      </c>
      <c r="AJ120" s="242">
        <v>415</v>
      </c>
    </row>
    <row r="121" spans="1:36" ht="15.75" customHeight="1" x14ac:dyDescent="0.2"/>
    <row r="122" spans="1:36" ht="15.75" customHeight="1" x14ac:dyDescent="0.2">
      <c r="B122" s="340" t="s">
        <v>371</v>
      </c>
      <c r="C122" s="340"/>
      <c r="D122" s="340"/>
      <c r="E122" s="340"/>
      <c r="F122" s="340"/>
      <c r="G122" s="340"/>
      <c r="H122" s="340"/>
      <c r="I122" s="340"/>
      <c r="J122" s="340"/>
      <c r="K122" s="340"/>
      <c r="L122" s="340"/>
      <c r="M122" s="340"/>
      <c r="N122" s="340"/>
      <c r="O122" s="340"/>
      <c r="P122" s="340"/>
      <c r="Q122" s="340"/>
      <c r="R122" s="340"/>
      <c r="S122" s="340"/>
      <c r="T122" s="340"/>
      <c r="U122" s="340"/>
      <c r="V122" s="340"/>
      <c r="W122" s="340"/>
      <c r="X122" s="340"/>
      <c r="Y122" s="340"/>
      <c r="Z122" s="340"/>
      <c r="AA122" s="340"/>
      <c r="AB122" s="340"/>
      <c r="AC122" s="340"/>
      <c r="AD122" s="340"/>
      <c r="AE122" s="340"/>
      <c r="AF122" s="340"/>
      <c r="AG122" s="340"/>
      <c r="AH122" s="340"/>
      <c r="AI122" s="340"/>
      <c r="AJ122" s="340"/>
    </row>
    <row r="123" spans="1:36" ht="15.75" customHeight="1" x14ac:dyDescent="0.2">
      <c r="A123" s="341" t="s">
        <v>367</v>
      </c>
      <c r="B123" s="341"/>
      <c r="C123" s="341"/>
      <c r="D123" s="341"/>
      <c r="E123" s="341"/>
      <c r="F123" s="341"/>
      <c r="G123" s="341"/>
      <c r="H123" s="341"/>
      <c r="I123" s="341"/>
      <c r="J123" s="341"/>
      <c r="K123" s="341"/>
      <c r="L123" s="341"/>
      <c r="M123" s="341"/>
      <c r="N123" s="341"/>
      <c r="O123" s="341"/>
      <c r="P123" s="341"/>
      <c r="Q123" s="341"/>
      <c r="R123" s="341"/>
      <c r="S123" s="341"/>
      <c r="T123" s="341"/>
      <c r="U123" s="341"/>
      <c r="V123" s="341"/>
      <c r="W123" s="341"/>
      <c r="X123" s="341"/>
      <c r="Y123" s="341"/>
      <c r="Z123" s="341"/>
      <c r="AA123" s="341"/>
      <c r="AB123" s="341"/>
      <c r="AC123" s="341"/>
      <c r="AD123" s="341"/>
      <c r="AE123" s="341"/>
      <c r="AF123" s="341"/>
      <c r="AG123" s="341"/>
      <c r="AH123" s="341"/>
      <c r="AI123" s="341"/>
    </row>
    <row r="124" spans="1:36" ht="12.75" customHeight="1" x14ac:dyDescent="0.2"/>
    <row r="125" spans="1:36" ht="42.75" customHeight="1" x14ac:dyDescent="0.2">
      <c r="A125" s="342" t="s">
        <v>344</v>
      </c>
      <c r="B125" s="342" t="s">
        <v>345</v>
      </c>
      <c r="C125" s="345" t="s">
        <v>346</v>
      </c>
      <c r="D125" s="345"/>
      <c r="E125" s="345" t="s">
        <v>347</v>
      </c>
      <c r="F125" s="345"/>
      <c r="G125" s="345" t="s">
        <v>348</v>
      </c>
      <c r="H125" s="345"/>
      <c r="I125" s="345" t="s">
        <v>349</v>
      </c>
      <c r="J125" s="345"/>
      <c r="K125" s="345" t="s">
        <v>350</v>
      </c>
      <c r="L125" s="345"/>
      <c r="M125" s="345" t="s">
        <v>351</v>
      </c>
      <c r="N125" s="345"/>
      <c r="O125" s="345" t="s">
        <v>352</v>
      </c>
      <c r="P125" s="345"/>
      <c r="Q125" s="345" t="s">
        <v>353</v>
      </c>
      <c r="R125" s="345"/>
      <c r="S125" s="345" t="s">
        <v>354</v>
      </c>
      <c r="T125" s="345"/>
      <c r="U125" s="345" t="s">
        <v>355</v>
      </c>
      <c r="V125" s="345"/>
      <c r="W125" s="345" t="s">
        <v>356</v>
      </c>
      <c r="X125" s="345"/>
      <c r="Y125" s="345" t="s">
        <v>357</v>
      </c>
      <c r="Z125" s="345"/>
      <c r="AA125" s="345" t="s">
        <v>358</v>
      </c>
      <c r="AB125" s="345"/>
      <c r="AC125" s="345" t="s">
        <v>359</v>
      </c>
      <c r="AD125" s="345"/>
      <c r="AE125" s="345" t="s">
        <v>360</v>
      </c>
      <c r="AF125" s="345"/>
      <c r="AG125" s="345" t="s">
        <v>361</v>
      </c>
      <c r="AH125" s="345"/>
      <c r="AI125" s="346" t="s">
        <v>362</v>
      </c>
      <c r="AJ125" s="346"/>
    </row>
    <row r="126" spans="1:36" ht="11.25" customHeight="1" x14ac:dyDescent="0.2">
      <c r="A126" s="343"/>
      <c r="B126" s="343"/>
      <c r="C126" s="233" t="s">
        <v>363</v>
      </c>
      <c r="D126" s="233" t="s">
        <v>225</v>
      </c>
      <c r="E126" s="233" t="s">
        <v>363</v>
      </c>
      <c r="F126" s="233" t="s">
        <v>225</v>
      </c>
      <c r="G126" s="233" t="s">
        <v>363</v>
      </c>
      <c r="H126" s="233" t="s">
        <v>225</v>
      </c>
      <c r="I126" s="233" t="s">
        <v>363</v>
      </c>
      <c r="J126" s="233" t="s">
        <v>225</v>
      </c>
      <c r="K126" s="233" t="s">
        <v>363</v>
      </c>
      <c r="L126" s="233" t="s">
        <v>225</v>
      </c>
      <c r="M126" s="233" t="s">
        <v>363</v>
      </c>
      <c r="N126" s="233" t="s">
        <v>225</v>
      </c>
      <c r="O126" s="233" t="s">
        <v>363</v>
      </c>
      <c r="P126" s="233" t="s">
        <v>225</v>
      </c>
      <c r="Q126" s="233" t="s">
        <v>363</v>
      </c>
      <c r="R126" s="233" t="s">
        <v>225</v>
      </c>
      <c r="S126" s="233" t="s">
        <v>363</v>
      </c>
      <c r="T126" s="233" t="s">
        <v>225</v>
      </c>
      <c r="U126" s="233" t="s">
        <v>363</v>
      </c>
      <c r="V126" s="233" t="s">
        <v>225</v>
      </c>
      <c r="W126" s="233" t="s">
        <v>363</v>
      </c>
      <c r="X126" s="233" t="s">
        <v>225</v>
      </c>
      <c r="Y126" s="233" t="s">
        <v>363</v>
      </c>
      <c r="Z126" s="233" t="s">
        <v>225</v>
      </c>
      <c r="AA126" s="233" t="s">
        <v>363</v>
      </c>
      <c r="AB126" s="233" t="s">
        <v>225</v>
      </c>
      <c r="AC126" s="233" t="s">
        <v>363</v>
      </c>
      <c r="AD126" s="233" t="s">
        <v>225</v>
      </c>
      <c r="AE126" s="233" t="s">
        <v>363</v>
      </c>
      <c r="AF126" s="233" t="s">
        <v>225</v>
      </c>
      <c r="AG126" s="233" t="s">
        <v>363</v>
      </c>
      <c r="AH126" s="233" t="s">
        <v>225</v>
      </c>
      <c r="AI126" s="233" t="s">
        <v>363</v>
      </c>
      <c r="AJ126" s="233" t="s">
        <v>225</v>
      </c>
    </row>
    <row r="127" spans="1:36" s="235" customFormat="1" ht="11.25" customHeight="1" x14ac:dyDescent="0.25">
      <c r="A127" s="344"/>
      <c r="B127" s="344"/>
      <c r="C127" s="234">
        <v>1</v>
      </c>
      <c r="D127" s="234">
        <v>2</v>
      </c>
      <c r="E127" s="234">
        <v>3</v>
      </c>
      <c r="F127" s="234">
        <v>4</v>
      </c>
      <c r="G127" s="234">
        <v>5</v>
      </c>
      <c r="H127" s="234">
        <v>6</v>
      </c>
      <c r="I127" s="234">
        <v>7</v>
      </c>
      <c r="J127" s="234">
        <v>8</v>
      </c>
      <c r="K127" s="234">
        <v>9</v>
      </c>
      <c r="L127" s="234">
        <v>10</v>
      </c>
      <c r="M127" s="234">
        <v>11</v>
      </c>
      <c r="N127" s="234">
        <v>12</v>
      </c>
      <c r="O127" s="234">
        <v>13</v>
      </c>
      <c r="P127" s="234">
        <v>14</v>
      </c>
      <c r="Q127" s="234">
        <v>15</v>
      </c>
      <c r="R127" s="234">
        <v>16</v>
      </c>
      <c r="S127" s="234">
        <v>17</v>
      </c>
      <c r="T127" s="234">
        <v>18</v>
      </c>
      <c r="U127" s="234">
        <v>19</v>
      </c>
      <c r="V127" s="234">
        <v>20</v>
      </c>
      <c r="W127" s="234">
        <v>21</v>
      </c>
      <c r="X127" s="234">
        <v>22</v>
      </c>
      <c r="Y127" s="234">
        <v>23</v>
      </c>
      <c r="Z127" s="234">
        <v>24</v>
      </c>
      <c r="AA127" s="234">
        <v>25</v>
      </c>
      <c r="AB127" s="234">
        <v>26</v>
      </c>
      <c r="AC127" s="234">
        <v>27</v>
      </c>
      <c r="AD127" s="234">
        <v>28</v>
      </c>
      <c r="AE127" s="234">
        <v>29</v>
      </c>
      <c r="AF127" s="234">
        <v>30</v>
      </c>
      <c r="AG127" s="234">
        <v>21</v>
      </c>
      <c r="AH127" s="234">
        <v>32</v>
      </c>
      <c r="AI127" s="234">
        <v>33</v>
      </c>
      <c r="AJ127" s="234">
        <v>34</v>
      </c>
    </row>
    <row r="128" spans="1:36" s="235" customFormat="1" ht="21.75" customHeight="1" x14ac:dyDescent="0.25">
      <c r="A128" s="236" t="s">
        <v>271</v>
      </c>
      <c r="B128" s="237">
        <v>1</v>
      </c>
      <c r="C128" s="240"/>
      <c r="D128" s="240"/>
      <c r="E128" s="238">
        <v>471064.68</v>
      </c>
      <c r="F128" s="239">
        <v>3</v>
      </c>
      <c r="G128" s="240"/>
      <c r="H128" s="240"/>
      <c r="I128" s="240"/>
      <c r="J128" s="240"/>
      <c r="K128" s="240"/>
      <c r="L128" s="240"/>
      <c r="M128" s="240"/>
      <c r="N128" s="240"/>
      <c r="O128" s="238">
        <v>471064.68</v>
      </c>
      <c r="P128" s="239">
        <v>3</v>
      </c>
      <c r="Q128" s="240"/>
      <c r="R128" s="240"/>
      <c r="S128" s="240"/>
      <c r="T128" s="240"/>
      <c r="U128" s="240"/>
      <c r="V128" s="240"/>
      <c r="W128" s="238">
        <v>157021.56</v>
      </c>
      <c r="X128" s="239">
        <v>1</v>
      </c>
      <c r="Y128" s="24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38">
        <v>1099150.92</v>
      </c>
      <c r="AJ128" s="239">
        <v>7</v>
      </c>
    </row>
    <row r="129" spans="1:36" s="235" customFormat="1" ht="21.75" customHeight="1" x14ac:dyDescent="0.25">
      <c r="A129" s="236" t="s">
        <v>364</v>
      </c>
      <c r="B129" s="237">
        <v>5</v>
      </c>
      <c r="C129" s="238">
        <v>251692.6</v>
      </c>
      <c r="D129" s="239">
        <v>2</v>
      </c>
      <c r="E129" s="240"/>
      <c r="F129" s="240"/>
      <c r="G129" s="240"/>
      <c r="H129" s="240"/>
      <c r="I129" s="240"/>
      <c r="J129" s="240"/>
      <c r="K129" s="240"/>
      <c r="L129" s="240"/>
      <c r="M129" s="240"/>
      <c r="N129" s="240"/>
      <c r="O129" s="240"/>
      <c r="P129" s="240"/>
      <c r="Q129" s="240"/>
      <c r="R129" s="240"/>
      <c r="S129" s="240"/>
      <c r="T129" s="240"/>
      <c r="U129" s="240"/>
      <c r="V129" s="240"/>
      <c r="W129" s="240"/>
      <c r="X129" s="240"/>
      <c r="Y129" s="240"/>
      <c r="Z129" s="240"/>
      <c r="AA129" s="240"/>
      <c r="AB129" s="240"/>
      <c r="AC129" s="240"/>
      <c r="AD129" s="240"/>
      <c r="AE129" s="240"/>
      <c r="AF129" s="240"/>
      <c r="AG129" s="240"/>
      <c r="AH129" s="240"/>
      <c r="AI129" s="238">
        <v>251692.6</v>
      </c>
      <c r="AJ129" s="239">
        <v>2</v>
      </c>
    </row>
    <row r="130" spans="1:36" s="235" customFormat="1" ht="11.25" customHeight="1" x14ac:dyDescent="0.25">
      <c r="A130" s="236" t="s">
        <v>282</v>
      </c>
      <c r="B130" s="237">
        <v>6</v>
      </c>
      <c r="C130" s="238">
        <v>141781.46</v>
      </c>
      <c r="D130" s="239">
        <v>1</v>
      </c>
      <c r="E130" s="240"/>
      <c r="F130" s="240"/>
      <c r="G130" s="240"/>
      <c r="H130" s="240"/>
      <c r="I130" s="240"/>
      <c r="J130" s="240"/>
      <c r="K130" s="240"/>
      <c r="L130" s="240"/>
      <c r="M130" s="240"/>
      <c r="N130" s="240"/>
      <c r="O130" s="240"/>
      <c r="P130" s="240"/>
      <c r="Q130" s="240"/>
      <c r="R130" s="240"/>
      <c r="S130" s="240"/>
      <c r="T130" s="240"/>
      <c r="U130" s="240"/>
      <c r="V130" s="240"/>
      <c r="W130" s="240"/>
      <c r="X130" s="240"/>
      <c r="Y130" s="240"/>
      <c r="Z130" s="240"/>
      <c r="AA130" s="240"/>
      <c r="AB130" s="240"/>
      <c r="AC130" s="240"/>
      <c r="AD130" s="240"/>
      <c r="AE130" s="240"/>
      <c r="AF130" s="240"/>
      <c r="AG130" s="240"/>
      <c r="AH130" s="240"/>
      <c r="AI130" s="238">
        <v>141781.46</v>
      </c>
      <c r="AJ130" s="239">
        <v>1</v>
      </c>
    </row>
    <row r="131" spans="1:36" s="235" customFormat="1" ht="21.75" customHeight="1" x14ac:dyDescent="0.25">
      <c r="A131" s="236" t="s">
        <v>303</v>
      </c>
      <c r="B131" s="237">
        <v>10</v>
      </c>
      <c r="C131" s="240"/>
      <c r="D131" s="240"/>
      <c r="E131" s="240"/>
      <c r="F131" s="240"/>
      <c r="G131" s="240"/>
      <c r="H131" s="240"/>
      <c r="I131" s="240"/>
      <c r="J131" s="240"/>
      <c r="K131" s="240"/>
      <c r="L131" s="240"/>
      <c r="M131" s="240"/>
      <c r="N131" s="240"/>
      <c r="O131" s="240"/>
      <c r="P131" s="240"/>
      <c r="Q131" s="238">
        <v>1506526.41</v>
      </c>
      <c r="R131" s="239">
        <v>3</v>
      </c>
      <c r="S131" s="240"/>
      <c r="T131" s="240"/>
      <c r="U131" s="240"/>
      <c r="V131" s="240"/>
      <c r="W131" s="240"/>
      <c r="X131" s="240"/>
      <c r="Y131" s="240"/>
      <c r="Z131" s="240"/>
      <c r="AA131" s="240"/>
      <c r="AB131" s="240"/>
      <c r="AC131" s="240"/>
      <c r="AD131" s="240"/>
      <c r="AE131" s="240"/>
      <c r="AF131" s="240"/>
      <c r="AG131" s="240"/>
      <c r="AH131" s="240"/>
      <c r="AI131" s="238">
        <v>1506526.41</v>
      </c>
      <c r="AJ131" s="239">
        <v>3</v>
      </c>
    </row>
    <row r="132" spans="1:36" s="235" customFormat="1" ht="21.75" customHeight="1" x14ac:dyDescent="0.25">
      <c r="A132" s="236" t="s">
        <v>303</v>
      </c>
      <c r="B132" s="237">
        <v>11</v>
      </c>
      <c r="C132" s="240"/>
      <c r="D132" s="240"/>
      <c r="E132" s="240"/>
      <c r="F132" s="240"/>
      <c r="G132" s="240"/>
      <c r="H132" s="240"/>
      <c r="I132" s="240"/>
      <c r="J132" s="240"/>
      <c r="K132" s="240"/>
      <c r="L132" s="240"/>
      <c r="M132" s="240"/>
      <c r="N132" s="240"/>
      <c r="O132" s="240"/>
      <c r="P132" s="240"/>
      <c r="Q132" s="238">
        <v>1487949.44</v>
      </c>
      <c r="R132" s="239">
        <v>1</v>
      </c>
      <c r="S132" s="240"/>
      <c r="T132" s="240"/>
      <c r="U132" s="240"/>
      <c r="V132" s="240"/>
      <c r="W132" s="240"/>
      <c r="X132" s="240"/>
      <c r="Y132" s="24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38">
        <v>1487949.44</v>
      </c>
      <c r="AJ132" s="239">
        <v>1</v>
      </c>
    </row>
    <row r="133" spans="1:36" s="235" customFormat="1" ht="11.25" customHeight="1" x14ac:dyDescent="0.25">
      <c r="A133" s="236" t="s">
        <v>286</v>
      </c>
      <c r="B133" s="237">
        <v>12</v>
      </c>
      <c r="C133" s="238">
        <v>771343.75</v>
      </c>
      <c r="D133" s="239">
        <v>5</v>
      </c>
      <c r="E133" s="240"/>
      <c r="F133" s="240"/>
      <c r="G133" s="240"/>
      <c r="H133" s="240"/>
      <c r="I133" s="240"/>
      <c r="J133" s="240"/>
      <c r="K133" s="240"/>
      <c r="L133" s="240"/>
      <c r="M133" s="240"/>
      <c r="N133" s="240"/>
      <c r="O133" s="240"/>
      <c r="P133" s="240"/>
      <c r="Q133" s="240"/>
      <c r="R133" s="240"/>
      <c r="S133" s="240"/>
      <c r="T133" s="240"/>
      <c r="U133" s="240"/>
      <c r="V133" s="240"/>
      <c r="W133" s="240"/>
      <c r="X133" s="240"/>
      <c r="Y133" s="240"/>
      <c r="Z133" s="240"/>
      <c r="AA133" s="240"/>
      <c r="AB133" s="240"/>
      <c r="AC133" s="240"/>
      <c r="AD133" s="240"/>
      <c r="AE133" s="240"/>
      <c r="AF133" s="240"/>
      <c r="AG133" s="240"/>
      <c r="AH133" s="240"/>
      <c r="AI133" s="238">
        <v>771343.75</v>
      </c>
      <c r="AJ133" s="239">
        <v>5</v>
      </c>
    </row>
    <row r="134" spans="1:36" s="235" customFormat="1" ht="11.25" customHeight="1" x14ac:dyDescent="0.25">
      <c r="A134" s="236" t="s">
        <v>286</v>
      </c>
      <c r="B134" s="237">
        <v>14</v>
      </c>
      <c r="C134" s="238">
        <v>150422.66</v>
      </c>
      <c r="D134" s="239">
        <v>1</v>
      </c>
      <c r="E134" s="240"/>
      <c r="F134" s="240"/>
      <c r="G134" s="240"/>
      <c r="H134" s="240"/>
      <c r="I134" s="240"/>
      <c r="J134" s="240"/>
      <c r="K134" s="240"/>
      <c r="L134" s="240"/>
      <c r="M134" s="240"/>
      <c r="N134" s="240"/>
      <c r="O134" s="240"/>
      <c r="P134" s="240"/>
      <c r="Q134" s="240"/>
      <c r="R134" s="240"/>
      <c r="S134" s="240"/>
      <c r="T134" s="240"/>
      <c r="U134" s="240"/>
      <c r="V134" s="240"/>
      <c r="W134" s="240"/>
      <c r="X134" s="240"/>
      <c r="Y134" s="240"/>
      <c r="Z134" s="240"/>
      <c r="AA134" s="240"/>
      <c r="AB134" s="240"/>
      <c r="AC134" s="240"/>
      <c r="AD134" s="240"/>
      <c r="AE134" s="240"/>
      <c r="AF134" s="240"/>
      <c r="AG134" s="240"/>
      <c r="AH134" s="240"/>
      <c r="AI134" s="238">
        <v>150422.66</v>
      </c>
      <c r="AJ134" s="239">
        <v>1</v>
      </c>
    </row>
    <row r="135" spans="1:36" s="235" customFormat="1" ht="21.75" customHeight="1" x14ac:dyDescent="0.25">
      <c r="A135" s="236" t="s">
        <v>274</v>
      </c>
      <c r="B135" s="237">
        <v>18</v>
      </c>
      <c r="C135" s="240"/>
      <c r="D135" s="240"/>
      <c r="E135" s="238">
        <v>1882150.56</v>
      </c>
      <c r="F135" s="239">
        <v>8</v>
      </c>
      <c r="G135" s="240"/>
      <c r="H135" s="240"/>
      <c r="I135" s="240"/>
      <c r="J135" s="240"/>
      <c r="K135" s="240"/>
      <c r="L135" s="240"/>
      <c r="M135" s="240"/>
      <c r="N135" s="240"/>
      <c r="O135" s="240"/>
      <c r="P135" s="240"/>
      <c r="Q135" s="240"/>
      <c r="R135" s="240"/>
      <c r="S135" s="240"/>
      <c r="T135" s="240"/>
      <c r="U135" s="238">
        <v>1176344.1000000001</v>
      </c>
      <c r="V135" s="239">
        <v>5</v>
      </c>
      <c r="W135" s="240"/>
      <c r="X135" s="240"/>
      <c r="Y135" s="240"/>
      <c r="Z135" s="240"/>
      <c r="AA135" s="238">
        <v>1176344.1000000001</v>
      </c>
      <c r="AB135" s="239">
        <v>5</v>
      </c>
      <c r="AC135" s="240"/>
      <c r="AD135" s="240"/>
      <c r="AE135" s="240"/>
      <c r="AF135" s="240"/>
      <c r="AG135" s="238">
        <v>705806.46</v>
      </c>
      <c r="AH135" s="239">
        <v>3</v>
      </c>
      <c r="AI135" s="238">
        <v>4940645.22</v>
      </c>
      <c r="AJ135" s="239">
        <v>21</v>
      </c>
    </row>
    <row r="136" spans="1:36" s="235" customFormat="1" ht="21.75" customHeight="1" x14ac:dyDescent="0.25">
      <c r="A136" s="236" t="s">
        <v>274</v>
      </c>
      <c r="B136" s="237">
        <v>19</v>
      </c>
      <c r="C136" s="240"/>
      <c r="D136" s="240"/>
      <c r="E136" s="238">
        <v>688091.5</v>
      </c>
      <c r="F136" s="239">
        <v>2</v>
      </c>
      <c r="G136" s="240"/>
      <c r="H136" s="240"/>
      <c r="I136" s="240"/>
      <c r="J136" s="240"/>
      <c r="K136" s="240"/>
      <c r="L136" s="240"/>
      <c r="M136" s="240"/>
      <c r="N136" s="240"/>
      <c r="O136" s="240"/>
      <c r="P136" s="240"/>
      <c r="Q136" s="240"/>
      <c r="R136" s="240"/>
      <c r="S136" s="240"/>
      <c r="T136" s="240"/>
      <c r="U136" s="238">
        <v>1032137.25</v>
      </c>
      <c r="V136" s="239">
        <v>3</v>
      </c>
      <c r="W136" s="240"/>
      <c r="X136" s="240"/>
      <c r="Y136" s="240"/>
      <c r="Z136" s="240"/>
      <c r="AA136" s="238">
        <v>1032137.25</v>
      </c>
      <c r="AB136" s="239">
        <v>3</v>
      </c>
      <c r="AC136" s="240"/>
      <c r="AD136" s="240"/>
      <c r="AE136" s="240"/>
      <c r="AF136" s="240"/>
      <c r="AG136" s="238">
        <v>344045.75</v>
      </c>
      <c r="AH136" s="239">
        <v>1</v>
      </c>
      <c r="AI136" s="238">
        <v>3096411.75</v>
      </c>
      <c r="AJ136" s="239">
        <v>9</v>
      </c>
    </row>
    <row r="137" spans="1:36" s="235" customFormat="1" ht="21.75" customHeight="1" x14ac:dyDescent="0.25">
      <c r="A137" s="236" t="s">
        <v>288</v>
      </c>
      <c r="B137" s="237">
        <v>20</v>
      </c>
      <c r="C137" s="240"/>
      <c r="D137" s="240"/>
      <c r="E137" s="240"/>
      <c r="F137" s="240"/>
      <c r="G137" s="240"/>
      <c r="H137" s="240"/>
      <c r="I137" s="240"/>
      <c r="J137" s="240"/>
      <c r="K137" s="238">
        <v>1570985.52</v>
      </c>
      <c r="L137" s="239">
        <v>13</v>
      </c>
      <c r="M137" s="238">
        <v>362535.12</v>
      </c>
      <c r="N137" s="239">
        <v>3</v>
      </c>
      <c r="O137" s="240"/>
      <c r="P137" s="240"/>
      <c r="Q137" s="240"/>
      <c r="R137" s="240"/>
      <c r="S137" s="240"/>
      <c r="T137" s="240"/>
      <c r="U137" s="240"/>
      <c r="V137" s="240"/>
      <c r="W137" s="240"/>
      <c r="X137" s="240"/>
      <c r="Y137" s="238">
        <v>120845.04</v>
      </c>
      <c r="Z137" s="239">
        <v>1</v>
      </c>
      <c r="AA137" s="240"/>
      <c r="AB137" s="240"/>
      <c r="AC137" s="240"/>
      <c r="AD137" s="240"/>
      <c r="AE137" s="240"/>
      <c r="AF137" s="240"/>
      <c r="AG137" s="240"/>
      <c r="AH137" s="240"/>
      <c r="AI137" s="238">
        <v>2054365.68</v>
      </c>
      <c r="AJ137" s="239">
        <v>17</v>
      </c>
    </row>
    <row r="138" spans="1:36" s="235" customFormat="1" ht="11.25" customHeight="1" x14ac:dyDescent="0.25">
      <c r="A138" s="236" t="s">
        <v>288</v>
      </c>
      <c r="B138" s="237">
        <v>22</v>
      </c>
      <c r="C138" s="238">
        <v>127213.46</v>
      </c>
      <c r="D138" s="239">
        <v>1</v>
      </c>
      <c r="E138" s="240"/>
      <c r="F138" s="240"/>
      <c r="G138" s="240"/>
      <c r="H138" s="240"/>
      <c r="I138" s="240"/>
      <c r="J138" s="240"/>
      <c r="K138" s="238">
        <v>127213.46</v>
      </c>
      <c r="L138" s="239">
        <v>1</v>
      </c>
      <c r="M138" s="240"/>
      <c r="N138" s="240"/>
      <c r="O138" s="240"/>
      <c r="P138" s="240"/>
      <c r="Q138" s="240"/>
      <c r="R138" s="240"/>
      <c r="S138" s="240"/>
      <c r="T138" s="240"/>
      <c r="U138" s="240"/>
      <c r="V138" s="240"/>
      <c r="W138" s="240"/>
      <c r="X138" s="240"/>
      <c r="Y138" s="240"/>
      <c r="Z138" s="240"/>
      <c r="AA138" s="240"/>
      <c r="AB138" s="240"/>
      <c r="AC138" s="238">
        <v>254426.92</v>
      </c>
      <c r="AD138" s="239">
        <v>2</v>
      </c>
      <c r="AE138" s="240"/>
      <c r="AF138" s="240"/>
      <c r="AG138" s="240"/>
      <c r="AH138" s="240"/>
      <c r="AI138" s="238">
        <v>508853.84</v>
      </c>
      <c r="AJ138" s="239">
        <v>4</v>
      </c>
    </row>
    <row r="139" spans="1:36" s="235" customFormat="1" ht="21.75" customHeight="1" x14ac:dyDescent="0.25">
      <c r="A139" s="236" t="s">
        <v>284</v>
      </c>
      <c r="B139" s="237">
        <v>23</v>
      </c>
      <c r="C139" s="240"/>
      <c r="D139" s="240"/>
      <c r="E139" s="240"/>
      <c r="F139" s="240"/>
      <c r="G139" s="240"/>
      <c r="H139" s="240"/>
      <c r="I139" s="240"/>
      <c r="J139" s="240"/>
      <c r="K139" s="240"/>
      <c r="L139" s="240"/>
      <c r="M139" s="240"/>
      <c r="N139" s="240"/>
      <c r="O139" s="238">
        <v>324075</v>
      </c>
      <c r="P139" s="239">
        <v>3</v>
      </c>
      <c r="Q139" s="240"/>
      <c r="R139" s="240"/>
      <c r="S139" s="240"/>
      <c r="T139" s="240"/>
      <c r="U139" s="240"/>
      <c r="V139" s="240"/>
      <c r="W139" s="240"/>
      <c r="X139" s="240"/>
      <c r="Y139" s="240"/>
      <c r="Z139" s="240"/>
      <c r="AA139" s="240"/>
      <c r="AB139" s="240"/>
      <c r="AC139" s="240"/>
      <c r="AD139" s="240"/>
      <c r="AE139" s="240"/>
      <c r="AF139" s="240"/>
      <c r="AG139" s="240"/>
      <c r="AH139" s="240"/>
      <c r="AI139" s="238">
        <v>324075</v>
      </c>
      <c r="AJ139" s="239">
        <v>3</v>
      </c>
    </row>
    <row r="140" spans="1:36" s="235" customFormat="1" ht="21.75" customHeight="1" x14ac:dyDescent="0.25">
      <c r="A140" s="236" t="s">
        <v>285</v>
      </c>
      <c r="B140" s="237">
        <v>25</v>
      </c>
      <c r="C140" s="238">
        <v>810795.96</v>
      </c>
      <c r="D140" s="239">
        <v>12</v>
      </c>
      <c r="E140" s="240"/>
      <c r="F140" s="240"/>
      <c r="G140" s="240"/>
      <c r="H140" s="240"/>
      <c r="I140" s="238">
        <v>6756633</v>
      </c>
      <c r="J140" s="239">
        <v>100</v>
      </c>
      <c r="K140" s="240"/>
      <c r="L140" s="240"/>
      <c r="M140" s="240"/>
      <c r="N140" s="240"/>
      <c r="O140" s="240"/>
      <c r="P140" s="240"/>
      <c r="Q140" s="240"/>
      <c r="R140" s="240"/>
      <c r="S140" s="240"/>
      <c r="T140" s="240"/>
      <c r="U140" s="240"/>
      <c r="V140" s="240"/>
      <c r="W140" s="240"/>
      <c r="X140" s="240"/>
      <c r="Y140" s="240"/>
      <c r="Z140" s="240"/>
      <c r="AA140" s="240"/>
      <c r="AB140" s="240"/>
      <c r="AC140" s="240"/>
      <c r="AD140" s="240"/>
      <c r="AE140" s="240"/>
      <c r="AF140" s="240"/>
      <c r="AG140" s="240"/>
      <c r="AH140" s="240"/>
      <c r="AI140" s="238">
        <v>7567428.96</v>
      </c>
      <c r="AJ140" s="239">
        <v>112</v>
      </c>
    </row>
    <row r="141" spans="1:36" s="235" customFormat="1" ht="11.25" customHeight="1" x14ac:dyDescent="0.25">
      <c r="A141" s="236" t="s">
        <v>285</v>
      </c>
      <c r="B141" s="237">
        <v>26</v>
      </c>
      <c r="C141" s="240"/>
      <c r="D141" s="240"/>
      <c r="E141" s="240"/>
      <c r="F141" s="240"/>
      <c r="G141" s="240"/>
      <c r="H141" s="240"/>
      <c r="I141" s="238">
        <v>166215.84</v>
      </c>
      <c r="J141" s="239">
        <v>2</v>
      </c>
      <c r="K141" s="240"/>
      <c r="L141" s="240"/>
      <c r="M141" s="240"/>
      <c r="N141" s="240"/>
      <c r="O141" s="240"/>
      <c r="P141" s="240"/>
      <c r="Q141" s="240"/>
      <c r="R141" s="240"/>
      <c r="S141" s="240"/>
      <c r="T141" s="240"/>
      <c r="U141" s="240"/>
      <c r="V141" s="240"/>
      <c r="W141" s="240"/>
      <c r="X141" s="240"/>
      <c r="Y141" s="240"/>
      <c r="Z141" s="240"/>
      <c r="AA141" s="240"/>
      <c r="AB141" s="240"/>
      <c r="AC141" s="240"/>
      <c r="AD141" s="240"/>
      <c r="AE141" s="240"/>
      <c r="AF141" s="240"/>
      <c r="AG141" s="240"/>
      <c r="AH141" s="240"/>
      <c r="AI141" s="238">
        <v>166215.84</v>
      </c>
      <c r="AJ141" s="239">
        <v>2</v>
      </c>
    </row>
    <row r="142" spans="1:36" s="235" customFormat="1" ht="11.25" customHeight="1" x14ac:dyDescent="0.25">
      <c r="A142" s="236" t="s">
        <v>287</v>
      </c>
      <c r="B142" s="237">
        <v>30</v>
      </c>
      <c r="C142" s="238">
        <v>498542.76</v>
      </c>
      <c r="D142" s="239">
        <v>4</v>
      </c>
      <c r="E142" s="240"/>
      <c r="F142" s="240"/>
      <c r="G142" s="240"/>
      <c r="H142" s="240"/>
      <c r="I142" s="240"/>
      <c r="J142" s="240"/>
      <c r="K142" s="240"/>
      <c r="L142" s="240"/>
      <c r="M142" s="240"/>
      <c r="N142" s="240"/>
      <c r="O142" s="240"/>
      <c r="P142" s="240"/>
      <c r="Q142" s="240"/>
      <c r="R142" s="240"/>
      <c r="S142" s="240"/>
      <c r="T142" s="240"/>
      <c r="U142" s="240"/>
      <c r="V142" s="240"/>
      <c r="W142" s="240"/>
      <c r="X142" s="240"/>
      <c r="Y142" s="240"/>
      <c r="Z142" s="240"/>
      <c r="AA142" s="240"/>
      <c r="AB142" s="240"/>
      <c r="AC142" s="240"/>
      <c r="AD142" s="240"/>
      <c r="AE142" s="240"/>
      <c r="AF142" s="240"/>
      <c r="AG142" s="240"/>
      <c r="AH142" s="240"/>
      <c r="AI142" s="238">
        <v>498542.76</v>
      </c>
      <c r="AJ142" s="239">
        <v>4</v>
      </c>
    </row>
    <row r="143" spans="1:36" s="235" customFormat="1" ht="21.75" customHeight="1" x14ac:dyDescent="0.25">
      <c r="A143" s="236" t="s">
        <v>275</v>
      </c>
      <c r="B143" s="237">
        <v>31</v>
      </c>
      <c r="C143" s="238">
        <v>1626728.3</v>
      </c>
      <c r="D143" s="239">
        <v>10</v>
      </c>
      <c r="E143" s="240"/>
      <c r="F143" s="240"/>
      <c r="G143" s="240"/>
      <c r="H143" s="240"/>
      <c r="I143" s="240"/>
      <c r="J143" s="240"/>
      <c r="K143" s="240"/>
      <c r="L143" s="240"/>
      <c r="M143" s="240"/>
      <c r="N143" s="240"/>
      <c r="O143" s="240"/>
      <c r="P143" s="240"/>
      <c r="Q143" s="240"/>
      <c r="R143" s="240"/>
      <c r="S143" s="240"/>
      <c r="T143" s="240"/>
      <c r="U143" s="240"/>
      <c r="V143" s="240"/>
      <c r="W143" s="238">
        <v>1464055.47</v>
      </c>
      <c r="X143" s="239">
        <v>9</v>
      </c>
      <c r="Y143" s="240"/>
      <c r="Z143" s="240"/>
      <c r="AA143" s="240"/>
      <c r="AB143" s="240"/>
      <c r="AC143" s="240"/>
      <c r="AD143" s="240"/>
      <c r="AE143" s="238">
        <v>1626728.3</v>
      </c>
      <c r="AF143" s="239">
        <v>10</v>
      </c>
      <c r="AG143" s="238">
        <v>1301382.6399999999</v>
      </c>
      <c r="AH143" s="239">
        <v>8</v>
      </c>
      <c r="AI143" s="238">
        <v>6018894.71</v>
      </c>
      <c r="AJ143" s="239">
        <v>37</v>
      </c>
    </row>
    <row r="144" spans="1:36" s="235" customFormat="1" ht="21.75" customHeight="1" x14ac:dyDescent="0.25">
      <c r="A144" s="236" t="s">
        <v>275</v>
      </c>
      <c r="B144" s="237">
        <v>32</v>
      </c>
      <c r="C144" s="238">
        <v>1342052.3999999999</v>
      </c>
      <c r="D144" s="239">
        <v>6</v>
      </c>
      <c r="E144" s="240"/>
      <c r="F144" s="240"/>
      <c r="G144" s="240"/>
      <c r="H144" s="240"/>
      <c r="I144" s="240"/>
      <c r="J144" s="240"/>
      <c r="K144" s="240"/>
      <c r="L144" s="240"/>
      <c r="M144" s="240"/>
      <c r="N144" s="240"/>
      <c r="O144" s="240"/>
      <c r="P144" s="240"/>
      <c r="Q144" s="240"/>
      <c r="R144" s="240"/>
      <c r="S144" s="240"/>
      <c r="T144" s="240"/>
      <c r="U144" s="240"/>
      <c r="V144" s="240"/>
      <c r="W144" s="238">
        <v>1342052.3999999999</v>
      </c>
      <c r="X144" s="239">
        <v>6</v>
      </c>
      <c r="Y144" s="240"/>
      <c r="Z144" s="240"/>
      <c r="AA144" s="240"/>
      <c r="AB144" s="240"/>
      <c r="AC144" s="240"/>
      <c r="AD144" s="240"/>
      <c r="AE144" s="238">
        <v>894701.6</v>
      </c>
      <c r="AF144" s="239">
        <v>4</v>
      </c>
      <c r="AG144" s="238">
        <v>447350.8</v>
      </c>
      <c r="AH144" s="239">
        <v>2</v>
      </c>
      <c r="AI144" s="238">
        <v>4026157.2</v>
      </c>
      <c r="AJ144" s="239">
        <v>18</v>
      </c>
    </row>
    <row r="145" spans="1:36" s="235" customFormat="1" ht="21.75" customHeight="1" x14ac:dyDescent="0.25">
      <c r="A145" s="236" t="s">
        <v>275</v>
      </c>
      <c r="B145" s="237">
        <v>33</v>
      </c>
      <c r="C145" s="238">
        <v>569355.92000000004</v>
      </c>
      <c r="D145" s="239">
        <v>2</v>
      </c>
      <c r="E145" s="240"/>
      <c r="F145" s="240"/>
      <c r="G145" s="240"/>
      <c r="H145" s="240"/>
      <c r="I145" s="240"/>
      <c r="J145" s="240"/>
      <c r="K145" s="240"/>
      <c r="L145" s="240"/>
      <c r="M145" s="240"/>
      <c r="N145" s="240"/>
      <c r="O145" s="240"/>
      <c r="P145" s="240"/>
      <c r="Q145" s="240"/>
      <c r="R145" s="240"/>
      <c r="S145" s="240"/>
      <c r="T145" s="240"/>
      <c r="U145" s="240"/>
      <c r="V145" s="240"/>
      <c r="W145" s="238">
        <v>569355.92000000004</v>
      </c>
      <c r="X145" s="239">
        <v>2</v>
      </c>
      <c r="Y145" s="240"/>
      <c r="Z145" s="240"/>
      <c r="AA145" s="240"/>
      <c r="AB145" s="240"/>
      <c r="AC145" s="240"/>
      <c r="AD145" s="240"/>
      <c r="AE145" s="238">
        <v>284677.96000000002</v>
      </c>
      <c r="AF145" s="239">
        <v>1</v>
      </c>
      <c r="AG145" s="238">
        <v>284677.96000000002</v>
      </c>
      <c r="AH145" s="239">
        <v>1</v>
      </c>
      <c r="AI145" s="238">
        <v>1708067.76</v>
      </c>
      <c r="AJ145" s="239">
        <v>6</v>
      </c>
    </row>
    <row r="146" spans="1:36" s="235" customFormat="1" ht="21.75" customHeight="1" x14ac:dyDescent="0.25">
      <c r="A146" s="236" t="s">
        <v>275</v>
      </c>
      <c r="B146" s="237">
        <v>34</v>
      </c>
      <c r="C146" s="238">
        <v>1887403.57</v>
      </c>
      <c r="D146" s="239">
        <v>13</v>
      </c>
      <c r="E146" s="240"/>
      <c r="F146" s="240"/>
      <c r="G146" s="240"/>
      <c r="H146" s="240"/>
      <c r="I146" s="240"/>
      <c r="J146" s="240"/>
      <c r="K146" s="240"/>
      <c r="L146" s="240"/>
      <c r="M146" s="240"/>
      <c r="N146" s="240"/>
      <c r="O146" s="240"/>
      <c r="P146" s="240"/>
      <c r="Q146" s="240"/>
      <c r="R146" s="240"/>
      <c r="S146" s="240"/>
      <c r="T146" s="240"/>
      <c r="U146" s="240"/>
      <c r="V146" s="240"/>
      <c r="W146" s="238">
        <v>580739.56000000006</v>
      </c>
      <c r="X146" s="239">
        <v>4</v>
      </c>
      <c r="Y146" s="240"/>
      <c r="Z146" s="240"/>
      <c r="AA146" s="240"/>
      <c r="AB146" s="240"/>
      <c r="AC146" s="240"/>
      <c r="AD146" s="240"/>
      <c r="AE146" s="238">
        <v>580739.56000000006</v>
      </c>
      <c r="AF146" s="239">
        <v>4</v>
      </c>
      <c r="AG146" s="238">
        <v>871109.34</v>
      </c>
      <c r="AH146" s="239">
        <v>6</v>
      </c>
      <c r="AI146" s="238">
        <v>3919992.03</v>
      </c>
      <c r="AJ146" s="239">
        <v>27</v>
      </c>
    </row>
    <row r="147" spans="1:36" s="235" customFormat="1" ht="21.75" customHeight="1" x14ac:dyDescent="0.25">
      <c r="A147" s="236" t="s">
        <v>275</v>
      </c>
      <c r="B147" s="237">
        <v>35</v>
      </c>
      <c r="C147" s="238">
        <v>1397403.7</v>
      </c>
      <c r="D147" s="239">
        <v>7</v>
      </c>
      <c r="E147" s="240"/>
      <c r="F147" s="240"/>
      <c r="G147" s="240"/>
      <c r="H147" s="240"/>
      <c r="I147" s="240"/>
      <c r="J147" s="240"/>
      <c r="K147" s="240"/>
      <c r="L147" s="240"/>
      <c r="M147" s="240"/>
      <c r="N147" s="240"/>
      <c r="O147" s="240"/>
      <c r="P147" s="240"/>
      <c r="Q147" s="240"/>
      <c r="R147" s="240"/>
      <c r="S147" s="240"/>
      <c r="T147" s="240"/>
      <c r="U147" s="240"/>
      <c r="V147" s="240"/>
      <c r="W147" s="238">
        <v>998145.5</v>
      </c>
      <c r="X147" s="239">
        <v>5</v>
      </c>
      <c r="Y147" s="240"/>
      <c r="Z147" s="240"/>
      <c r="AA147" s="240"/>
      <c r="AB147" s="240"/>
      <c r="AC147" s="240"/>
      <c r="AD147" s="240"/>
      <c r="AE147" s="238">
        <v>798516.4</v>
      </c>
      <c r="AF147" s="239">
        <v>4</v>
      </c>
      <c r="AG147" s="238">
        <v>199629.1</v>
      </c>
      <c r="AH147" s="239">
        <v>1</v>
      </c>
      <c r="AI147" s="238">
        <v>3393694.7</v>
      </c>
      <c r="AJ147" s="239">
        <v>17</v>
      </c>
    </row>
    <row r="148" spans="1:36" s="235" customFormat="1" ht="21.75" customHeight="1" x14ac:dyDescent="0.25">
      <c r="A148" s="236" t="s">
        <v>275</v>
      </c>
      <c r="B148" s="237">
        <v>36</v>
      </c>
      <c r="C148" s="238">
        <v>508146.6</v>
      </c>
      <c r="D148" s="239">
        <v>2</v>
      </c>
      <c r="E148" s="240"/>
      <c r="F148" s="240"/>
      <c r="G148" s="240"/>
      <c r="H148" s="240"/>
      <c r="I148" s="240"/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38">
        <v>508146.6</v>
      </c>
      <c r="X148" s="239">
        <v>2</v>
      </c>
      <c r="Y148" s="240"/>
      <c r="Z148" s="240"/>
      <c r="AA148" s="240"/>
      <c r="AB148" s="240"/>
      <c r="AC148" s="240"/>
      <c r="AD148" s="240"/>
      <c r="AE148" s="240"/>
      <c r="AF148" s="240"/>
      <c r="AG148" s="238">
        <v>508146.6</v>
      </c>
      <c r="AH148" s="239">
        <v>2</v>
      </c>
      <c r="AI148" s="238">
        <v>1524439.8</v>
      </c>
      <c r="AJ148" s="239">
        <v>6</v>
      </c>
    </row>
    <row r="149" spans="1:36" s="235" customFormat="1" ht="21.75" customHeight="1" x14ac:dyDescent="0.25">
      <c r="A149" s="236" t="s">
        <v>275</v>
      </c>
      <c r="B149" s="237">
        <v>37</v>
      </c>
      <c r="C149" s="238">
        <v>1068844.08</v>
      </c>
      <c r="D149" s="239">
        <v>8</v>
      </c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40"/>
      <c r="X149" s="240"/>
      <c r="Y149" s="240"/>
      <c r="Z149" s="240"/>
      <c r="AA149" s="240"/>
      <c r="AB149" s="240"/>
      <c r="AC149" s="240"/>
      <c r="AD149" s="240"/>
      <c r="AE149" s="240"/>
      <c r="AF149" s="240"/>
      <c r="AG149" s="240"/>
      <c r="AH149" s="240"/>
      <c r="AI149" s="238">
        <v>1068844.08</v>
      </c>
      <c r="AJ149" s="239">
        <v>8</v>
      </c>
    </row>
    <row r="150" spans="1:36" s="235" customFormat="1" ht="21.75" customHeight="1" x14ac:dyDescent="0.25">
      <c r="A150" s="236" t="s">
        <v>275</v>
      </c>
      <c r="B150" s="237">
        <v>39</v>
      </c>
      <c r="C150" s="238">
        <v>1773653.68</v>
      </c>
      <c r="D150" s="239">
        <v>8</v>
      </c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40"/>
      <c r="X150" s="240"/>
      <c r="Y150" s="240"/>
      <c r="Z150" s="240"/>
      <c r="AA150" s="240"/>
      <c r="AB150" s="240"/>
      <c r="AC150" s="240"/>
      <c r="AD150" s="240"/>
      <c r="AE150" s="240"/>
      <c r="AF150" s="240"/>
      <c r="AG150" s="240"/>
      <c r="AH150" s="240"/>
      <c r="AI150" s="238">
        <v>1773653.68</v>
      </c>
      <c r="AJ150" s="239">
        <v>8</v>
      </c>
    </row>
    <row r="151" spans="1:36" s="235" customFormat="1" ht="21.75" customHeight="1" x14ac:dyDescent="0.25">
      <c r="A151" s="236" t="s">
        <v>275</v>
      </c>
      <c r="B151" s="237">
        <v>40</v>
      </c>
      <c r="C151" s="238">
        <v>1331465.44</v>
      </c>
      <c r="D151" s="239">
        <v>4</v>
      </c>
      <c r="E151" s="240"/>
      <c r="F151" s="240"/>
      <c r="G151" s="240"/>
      <c r="H151" s="240"/>
      <c r="I151" s="240"/>
      <c r="J151" s="240"/>
      <c r="K151" s="240"/>
      <c r="L151" s="240"/>
      <c r="M151" s="240"/>
      <c r="N151" s="240"/>
      <c r="O151" s="240"/>
      <c r="P151" s="240"/>
      <c r="Q151" s="240"/>
      <c r="R151" s="240"/>
      <c r="S151" s="240"/>
      <c r="T151" s="240"/>
      <c r="U151" s="240"/>
      <c r="V151" s="240"/>
      <c r="W151" s="240"/>
      <c r="X151" s="240"/>
      <c r="Y151" s="240"/>
      <c r="Z151" s="240"/>
      <c r="AA151" s="240"/>
      <c r="AB151" s="240"/>
      <c r="AC151" s="240"/>
      <c r="AD151" s="240"/>
      <c r="AE151" s="240"/>
      <c r="AF151" s="240"/>
      <c r="AG151" s="240"/>
      <c r="AH151" s="240"/>
      <c r="AI151" s="238">
        <v>1331465.44</v>
      </c>
      <c r="AJ151" s="239">
        <v>4</v>
      </c>
    </row>
    <row r="152" spans="1:36" s="235" customFormat="1" ht="21.75" customHeight="1" x14ac:dyDescent="0.25">
      <c r="A152" s="236" t="s">
        <v>289</v>
      </c>
      <c r="B152" s="237">
        <v>43</v>
      </c>
      <c r="C152" s="238">
        <v>786157.74</v>
      </c>
      <c r="D152" s="239">
        <v>6</v>
      </c>
      <c r="E152" s="240"/>
      <c r="F152" s="240"/>
      <c r="G152" s="240"/>
      <c r="H152" s="240"/>
      <c r="I152" s="240"/>
      <c r="J152" s="240"/>
      <c r="K152" s="240"/>
      <c r="L152" s="240"/>
      <c r="M152" s="240"/>
      <c r="N152" s="240"/>
      <c r="O152" s="240"/>
      <c r="P152" s="240"/>
      <c r="Q152" s="238">
        <v>3275657.25</v>
      </c>
      <c r="R152" s="239">
        <v>25</v>
      </c>
      <c r="S152" s="240"/>
      <c r="T152" s="240"/>
      <c r="U152" s="240"/>
      <c r="V152" s="240"/>
      <c r="W152" s="240"/>
      <c r="X152" s="240"/>
      <c r="Y152" s="240"/>
      <c r="Z152" s="240"/>
      <c r="AA152" s="240"/>
      <c r="AB152" s="240"/>
      <c r="AC152" s="240"/>
      <c r="AD152" s="240"/>
      <c r="AE152" s="240"/>
      <c r="AF152" s="240"/>
      <c r="AG152" s="240"/>
      <c r="AH152" s="240"/>
      <c r="AI152" s="238">
        <v>4061814.99</v>
      </c>
      <c r="AJ152" s="239">
        <v>31</v>
      </c>
    </row>
    <row r="153" spans="1:36" s="235" customFormat="1" ht="21.75" customHeight="1" x14ac:dyDescent="0.25">
      <c r="A153" s="236" t="s">
        <v>289</v>
      </c>
      <c r="B153" s="237">
        <v>44</v>
      </c>
      <c r="C153" s="240"/>
      <c r="D153" s="240"/>
      <c r="E153" s="240"/>
      <c r="F153" s="240"/>
      <c r="G153" s="240"/>
      <c r="H153" s="240"/>
      <c r="I153" s="240"/>
      <c r="J153" s="240"/>
      <c r="K153" s="240"/>
      <c r="L153" s="240"/>
      <c r="M153" s="240"/>
      <c r="N153" s="240"/>
      <c r="O153" s="240"/>
      <c r="P153" s="240"/>
      <c r="Q153" s="238">
        <v>2927393.4</v>
      </c>
      <c r="R153" s="239">
        <v>15</v>
      </c>
      <c r="S153" s="240"/>
      <c r="T153" s="240"/>
      <c r="U153" s="240"/>
      <c r="V153" s="240"/>
      <c r="W153" s="240"/>
      <c r="X153" s="240"/>
      <c r="Y153" s="240"/>
      <c r="Z153" s="240"/>
      <c r="AA153" s="240"/>
      <c r="AB153" s="240"/>
      <c r="AC153" s="240"/>
      <c r="AD153" s="240"/>
      <c r="AE153" s="240"/>
      <c r="AF153" s="240"/>
      <c r="AG153" s="240"/>
      <c r="AH153" s="240"/>
      <c r="AI153" s="238">
        <v>2927393.4</v>
      </c>
      <c r="AJ153" s="239">
        <v>15</v>
      </c>
    </row>
    <row r="154" spans="1:36" s="235" customFormat="1" ht="21.75" customHeight="1" x14ac:dyDescent="0.25">
      <c r="A154" s="236" t="s">
        <v>289</v>
      </c>
      <c r="B154" s="237">
        <v>46</v>
      </c>
      <c r="C154" s="238">
        <v>693702.55</v>
      </c>
      <c r="D154" s="239">
        <v>5</v>
      </c>
      <c r="E154" s="240"/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38">
        <v>3468512.75</v>
      </c>
      <c r="R154" s="239">
        <v>25</v>
      </c>
      <c r="S154" s="240"/>
      <c r="T154" s="240"/>
      <c r="U154" s="240"/>
      <c r="V154" s="240"/>
      <c r="W154" s="240"/>
      <c r="X154" s="240"/>
      <c r="Y154" s="238">
        <v>277481.02</v>
      </c>
      <c r="Z154" s="239">
        <v>2</v>
      </c>
      <c r="AA154" s="240"/>
      <c r="AB154" s="240"/>
      <c r="AC154" s="240"/>
      <c r="AD154" s="240"/>
      <c r="AE154" s="240"/>
      <c r="AF154" s="240"/>
      <c r="AG154" s="238">
        <v>138740.51</v>
      </c>
      <c r="AH154" s="239">
        <v>1</v>
      </c>
      <c r="AI154" s="238">
        <v>4578436.83</v>
      </c>
      <c r="AJ154" s="239">
        <v>33</v>
      </c>
    </row>
    <row r="155" spans="1:36" s="235" customFormat="1" ht="21.75" customHeight="1" x14ac:dyDescent="0.25">
      <c r="A155" s="236" t="s">
        <v>289</v>
      </c>
      <c r="B155" s="237">
        <v>47</v>
      </c>
      <c r="C155" s="240"/>
      <c r="D155" s="240"/>
      <c r="E155" s="240"/>
      <c r="F155" s="240"/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38">
        <v>325681.13</v>
      </c>
      <c r="R155" s="239">
        <v>1</v>
      </c>
      <c r="S155" s="240"/>
      <c r="T155" s="240"/>
      <c r="U155" s="240"/>
      <c r="V155" s="240"/>
      <c r="W155" s="240"/>
      <c r="X155" s="240"/>
      <c r="Y155" s="240"/>
      <c r="Z155" s="240"/>
      <c r="AA155" s="240"/>
      <c r="AB155" s="240"/>
      <c r="AC155" s="240"/>
      <c r="AD155" s="240"/>
      <c r="AE155" s="240"/>
      <c r="AF155" s="240"/>
      <c r="AG155" s="240"/>
      <c r="AH155" s="240"/>
      <c r="AI155" s="238">
        <v>325681.13</v>
      </c>
      <c r="AJ155" s="239">
        <v>1</v>
      </c>
    </row>
    <row r="156" spans="1:36" s="235" customFormat="1" ht="21.75" customHeight="1" x14ac:dyDescent="0.25">
      <c r="A156" s="236" t="s">
        <v>281</v>
      </c>
      <c r="B156" s="237">
        <v>48</v>
      </c>
      <c r="C156" s="238">
        <v>539248.92000000004</v>
      </c>
      <c r="D156" s="239">
        <v>6</v>
      </c>
      <c r="E156" s="238">
        <v>1887371.22</v>
      </c>
      <c r="F156" s="239">
        <v>21</v>
      </c>
      <c r="G156" s="240"/>
      <c r="H156" s="240"/>
      <c r="I156" s="240"/>
      <c r="J156" s="240"/>
      <c r="K156" s="240"/>
      <c r="L156" s="240"/>
      <c r="M156" s="240"/>
      <c r="N156" s="240"/>
      <c r="O156" s="240"/>
      <c r="P156" s="240"/>
      <c r="Q156" s="240"/>
      <c r="R156" s="240"/>
      <c r="S156" s="238">
        <v>89874.82</v>
      </c>
      <c r="T156" s="239">
        <v>1</v>
      </c>
      <c r="U156" s="240"/>
      <c r="V156" s="240"/>
      <c r="W156" s="240"/>
      <c r="X156" s="240"/>
      <c r="Y156" s="240"/>
      <c r="Z156" s="240"/>
      <c r="AA156" s="240"/>
      <c r="AB156" s="240"/>
      <c r="AC156" s="240"/>
      <c r="AD156" s="240"/>
      <c r="AE156" s="240"/>
      <c r="AF156" s="240"/>
      <c r="AG156" s="240"/>
      <c r="AH156" s="240"/>
      <c r="AI156" s="238">
        <v>2516494.96</v>
      </c>
      <c r="AJ156" s="239">
        <v>28</v>
      </c>
    </row>
    <row r="157" spans="1:36" s="235" customFormat="1" ht="11.25" customHeight="1" x14ac:dyDescent="0.25">
      <c r="A157" s="236" t="s">
        <v>281</v>
      </c>
      <c r="B157" s="237">
        <v>49</v>
      </c>
      <c r="C157" s="240"/>
      <c r="D157" s="240"/>
      <c r="E157" s="238">
        <v>131883.23000000001</v>
      </c>
      <c r="F157" s="239">
        <v>1</v>
      </c>
      <c r="G157" s="240"/>
      <c r="H157" s="240"/>
      <c r="I157" s="240"/>
      <c r="J157" s="240"/>
      <c r="K157" s="240"/>
      <c r="L157" s="240"/>
      <c r="M157" s="240"/>
      <c r="N157" s="240"/>
      <c r="O157" s="240"/>
      <c r="P157" s="240"/>
      <c r="Q157" s="240"/>
      <c r="R157" s="240"/>
      <c r="S157" s="240"/>
      <c r="T157" s="240"/>
      <c r="U157" s="240"/>
      <c r="V157" s="240"/>
      <c r="W157" s="240"/>
      <c r="X157" s="240"/>
      <c r="Y157" s="240"/>
      <c r="Z157" s="240"/>
      <c r="AA157" s="240"/>
      <c r="AB157" s="240"/>
      <c r="AC157" s="240"/>
      <c r="AD157" s="240"/>
      <c r="AE157" s="240"/>
      <c r="AF157" s="240"/>
      <c r="AG157" s="240"/>
      <c r="AH157" s="240"/>
      <c r="AI157" s="238">
        <v>131883.23000000001</v>
      </c>
      <c r="AJ157" s="239">
        <v>1</v>
      </c>
    </row>
    <row r="158" spans="1:36" s="235" customFormat="1" ht="21.75" customHeight="1" x14ac:dyDescent="0.25">
      <c r="A158" s="236" t="s">
        <v>297</v>
      </c>
      <c r="B158" s="237">
        <v>50</v>
      </c>
      <c r="C158" s="240"/>
      <c r="D158" s="240"/>
      <c r="E158" s="240"/>
      <c r="F158" s="240"/>
      <c r="G158" s="238">
        <v>233490.5</v>
      </c>
      <c r="H158" s="239">
        <v>2</v>
      </c>
      <c r="I158" s="240"/>
      <c r="J158" s="240"/>
      <c r="K158" s="240"/>
      <c r="L158" s="240"/>
      <c r="M158" s="240"/>
      <c r="N158" s="240"/>
      <c r="O158" s="240"/>
      <c r="P158" s="240"/>
      <c r="Q158" s="240"/>
      <c r="R158" s="240"/>
      <c r="S158" s="240"/>
      <c r="T158" s="240"/>
      <c r="U158" s="240"/>
      <c r="V158" s="240"/>
      <c r="W158" s="240"/>
      <c r="X158" s="240"/>
      <c r="Y158" s="240"/>
      <c r="Z158" s="240"/>
      <c r="AA158" s="240"/>
      <c r="AB158" s="240"/>
      <c r="AC158" s="240"/>
      <c r="AD158" s="240"/>
      <c r="AE158" s="240"/>
      <c r="AF158" s="240"/>
      <c r="AG158" s="240"/>
      <c r="AH158" s="240"/>
      <c r="AI158" s="238">
        <v>233490.5</v>
      </c>
      <c r="AJ158" s="239">
        <v>2</v>
      </c>
    </row>
    <row r="159" spans="1:36" s="235" customFormat="1" ht="11.25" customHeight="1" x14ac:dyDescent="0.25">
      <c r="A159" s="236" t="s">
        <v>293</v>
      </c>
      <c r="B159" s="237">
        <v>51</v>
      </c>
      <c r="C159" s="240"/>
      <c r="D159" s="240"/>
      <c r="E159" s="238">
        <v>352923</v>
      </c>
      <c r="F159" s="239">
        <v>2</v>
      </c>
      <c r="G159" s="240"/>
      <c r="H159" s="240"/>
      <c r="I159" s="240"/>
      <c r="J159" s="240"/>
      <c r="K159" s="240"/>
      <c r="L159" s="240"/>
      <c r="M159" s="240"/>
      <c r="N159" s="240"/>
      <c r="O159" s="240"/>
      <c r="P159" s="240"/>
      <c r="Q159" s="240"/>
      <c r="R159" s="240"/>
      <c r="S159" s="240"/>
      <c r="T159" s="240"/>
      <c r="U159" s="240"/>
      <c r="V159" s="240"/>
      <c r="W159" s="240"/>
      <c r="X159" s="240"/>
      <c r="Y159" s="240"/>
      <c r="Z159" s="240"/>
      <c r="AA159" s="240"/>
      <c r="AB159" s="240"/>
      <c r="AC159" s="240"/>
      <c r="AD159" s="240"/>
      <c r="AE159" s="240"/>
      <c r="AF159" s="240"/>
      <c r="AG159" s="240"/>
      <c r="AH159" s="240"/>
      <c r="AI159" s="238">
        <v>352923</v>
      </c>
      <c r="AJ159" s="239">
        <v>2</v>
      </c>
    </row>
    <row r="160" spans="1:36" s="243" customFormat="1" ht="21.75" customHeight="1" x14ac:dyDescent="0.25">
      <c r="A160" s="347" t="s">
        <v>4</v>
      </c>
      <c r="B160" s="347"/>
      <c r="C160" s="241">
        <v>16275955.550000001</v>
      </c>
      <c r="D160" s="242">
        <v>103</v>
      </c>
      <c r="E160" s="241">
        <v>5413484.1900000004</v>
      </c>
      <c r="F160" s="242">
        <v>37</v>
      </c>
      <c r="G160" s="241">
        <v>233490.5</v>
      </c>
      <c r="H160" s="242">
        <v>2</v>
      </c>
      <c r="I160" s="241">
        <v>6922848.8399999999</v>
      </c>
      <c r="J160" s="242">
        <v>102</v>
      </c>
      <c r="K160" s="241">
        <v>1698198.98</v>
      </c>
      <c r="L160" s="242">
        <v>14</v>
      </c>
      <c r="M160" s="241">
        <v>362535.12</v>
      </c>
      <c r="N160" s="242">
        <v>3</v>
      </c>
      <c r="O160" s="241">
        <v>795139.68</v>
      </c>
      <c r="P160" s="242">
        <v>6</v>
      </c>
      <c r="Q160" s="241">
        <v>12991720.380000001</v>
      </c>
      <c r="R160" s="242">
        <v>70</v>
      </c>
      <c r="S160" s="241">
        <v>89874.82</v>
      </c>
      <c r="T160" s="242">
        <v>1</v>
      </c>
      <c r="U160" s="241">
        <v>2208481.35</v>
      </c>
      <c r="V160" s="242">
        <v>8</v>
      </c>
      <c r="W160" s="241">
        <v>5619517.0099999998</v>
      </c>
      <c r="X160" s="242">
        <v>29</v>
      </c>
      <c r="Y160" s="241">
        <v>398326.06</v>
      </c>
      <c r="Z160" s="242">
        <v>3</v>
      </c>
      <c r="AA160" s="241">
        <v>2208481.35</v>
      </c>
      <c r="AB160" s="242">
        <v>8</v>
      </c>
      <c r="AC160" s="241">
        <v>254426.92</v>
      </c>
      <c r="AD160" s="242">
        <v>2</v>
      </c>
      <c r="AE160" s="241">
        <v>4185363.82</v>
      </c>
      <c r="AF160" s="242">
        <v>23</v>
      </c>
      <c r="AG160" s="241">
        <v>4800889.16</v>
      </c>
      <c r="AH160" s="242">
        <v>25</v>
      </c>
      <c r="AI160" s="241">
        <v>64458733.729999997</v>
      </c>
      <c r="AJ160" s="242">
        <v>436</v>
      </c>
    </row>
    <row r="161" spans="1:36" ht="15.75" customHeight="1" x14ac:dyDescent="0.2"/>
    <row r="162" spans="1:36" ht="15.75" customHeight="1" x14ac:dyDescent="0.2">
      <c r="B162" s="340" t="s">
        <v>371</v>
      </c>
      <c r="C162" s="340"/>
      <c r="D162" s="340"/>
      <c r="E162" s="340"/>
      <c r="F162" s="340"/>
      <c r="G162" s="340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  <c r="S162" s="340"/>
      <c r="T162" s="340"/>
      <c r="U162" s="340"/>
      <c r="V162" s="340"/>
      <c r="W162" s="340"/>
      <c r="X162" s="340"/>
      <c r="Y162" s="340"/>
      <c r="Z162" s="340"/>
      <c r="AA162" s="340"/>
      <c r="AB162" s="340"/>
      <c r="AC162" s="340"/>
      <c r="AD162" s="340"/>
      <c r="AE162" s="340"/>
      <c r="AF162" s="340"/>
      <c r="AG162" s="340"/>
      <c r="AH162" s="340"/>
      <c r="AI162" s="340"/>
      <c r="AJ162" s="340"/>
    </row>
    <row r="163" spans="1:36" ht="15.75" customHeight="1" x14ac:dyDescent="0.2">
      <c r="A163" s="341" t="s">
        <v>368</v>
      </c>
      <c r="B163" s="341"/>
      <c r="C163" s="341"/>
      <c r="D163" s="341"/>
      <c r="E163" s="341"/>
      <c r="F163" s="341"/>
      <c r="G163" s="341"/>
      <c r="H163" s="341"/>
      <c r="I163" s="341"/>
      <c r="J163" s="341"/>
      <c r="K163" s="341"/>
      <c r="L163" s="341"/>
      <c r="M163" s="341"/>
      <c r="N163" s="341"/>
      <c r="O163" s="341"/>
      <c r="P163" s="341"/>
      <c r="Q163" s="341"/>
      <c r="R163" s="341"/>
      <c r="S163" s="341"/>
      <c r="T163" s="341"/>
      <c r="U163" s="341"/>
      <c r="V163" s="341"/>
      <c r="W163" s="341"/>
      <c r="X163" s="341"/>
      <c r="Y163" s="341"/>
      <c r="Z163" s="341"/>
      <c r="AA163" s="341"/>
      <c r="AB163" s="341"/>
      <c r="AC163" s="341"/>
      <c r="AD163" s="341"/>
      <c r="AE163" s="341"/>
      <c r="AF163" s="341"/>
      <c r="AG163" s="341"/>
      <c r="AH163" s="341"/>
      <c r="AI163" s="341"/>
    </row>
    <row r="164" spans="1:36" ht="12.75" customHeight="1" x14ac:dyDescent="0.2"/>
    <row r="165" spans="1:36" ht="42.75" customHeight="1" x14ac:dyDescent="0.2">
      <c r="A165" s="342" t="s">
        <v>344</v>
      </c>
      <c r="B165" s="342" t="s">
        <v>345</v>
      </c>
      <c r="C165" s="345" t="s">
        <v>346</v>
      </c>
      <c r="D165" s="345"/>
      <c r="E165" s="345" t="s">
        <v>347</v>
      </c>
      <c r="F165" s="345"/>
      <c r="G165" s="345" t="s">
        <v>348</v>
      </c>
      <c r="H165" s="345"/>
      <c r="I165" s="345" t="s">
        <v>349</v>
      </c>
      <c r="J165" s="345"/>
      <c r="K165" s="345" t="s">
        <v>350</v>
      </c>
      <c r="L165" s="345"/>
      <c r="M165" s="345" t="s">
        <v>351</v>
      </c>
      <c r="N165" s="345"/>
      <c r="O165" s="345" t="s">
        <v>352</v>
      </c>
      <c r="P165" s="345"/>
      <c r="Q165" s="345" t="s">
        <v>353</v>
      </c>
      <c r="R165" s="345"/>
      <c r="S165" s="345" t="s">
        <v>354</v>
      </c>
      <c r="T165" s="345"/>
      <c r="U165" s="345" t="s">
        <v>355</v>
      </c>
      <c r="V165" s="345"/>
      <c r="W165" s="345" t="s">
        <v>356</v>
      </c>
      <c r="X165" s="345"/>
      <c r="Y165" s="345" t="s">
        <v>357</v>
      </c>
      <c r="Z165" s="345"/>
      <c r="AA165" s="345" t="s">
        <v>358</v>
      </c>
      <c r="AB165" s="345"/>
      <c r="AC165" s="345" t="s">
        <v>359</v>
      </c>
      <c r="AD165" s="345"/>
      <c r="AE165" s="345" t="s">
        <v>360</v>
      </c>
      <c r="AF165" s="345"/>
      <c r="AG165" s="345" t="s">
        <v>361</v>
      </c>
      <c r="AH165" s="345"/>
      <c r="AI165" s="346" t="s">
        <v>362</v>
      </c>
      <c r="AJ165" s="346"/>
    </row>
    <row r="166" spans="1:36" ht="11.25" customHeight="1" x14ac:dyDescent="0.2">
      <c r="A166" s="343"/>
      <c r="B166" s="343"/>
      <c r="C166" s="233" t="s">
        <v>363</v>
      </c>
      <c r="D166" s="233" t="s">
        <v>225</v>
      </c>
      <c r="E166" s="233" t="s">
        <v>363</v>
      </c>
      <c r="F166" s="233" t="s">
        <v>225</v>
      </c>
      <c r="G166" s="233" t="s">
        <v>363</v>
      </c>
      <c r="H166" s="233" t="s">
        <v>225</v>
      </c>
      <c r="I166" s="233" t="s">
        <v>363</v>
      </c>
      <c r="J166" s="233" t="s">
        <v>225</v>
      </c>
      <c r="K166" s="233" t="s">
        <v>363</v>
      </c>
      <c r="L166" s="233" t="s">
        <v>225</v>
      </c>
      <c r="M166" s="233" t="s">
        <v>363</v>
      </c>
      <c r="N166" s="233" t="s">
        <v>225</v>
      </c>
      <c r="O166" s="233" t="s">
        <v>363</v>
      </c>
      <c r="P166" s="233" t="s">
        <v>225</v>
      </c>
      <c r="Q166" s="233" t="s">
        <v>363</v>
      </c>
      <c r="R166" s="233" t="s">
        <v>225</v>
      </c>
      <c r="S166" s="233" t="s">
        <v>363</v>
      </c>
      <c r="T166" s="233" t="s">
        <v>225</v>
      </c>
      <c r="U166" s="233" t="s">
        <v>363</v>
      </c>
      <c r="V166" s="233" t="s">
        <v>225</v>
      </c>
      <c r="W166" s="233" t="s">
        <v>363</v>
      </c>
      <c r="X166" s="233" t="s">
        <v>225</v>
      </c>
      <c r="Y166" s="233" t="s">
        <v>363</v>
      </c>
      <c r="Z166" s="233" t="s">
        <v>225</v>
      </c>
      <c r="AA166" s="233" t="s">
        <v>363</v>
      </c>
      <c r="AB166" s="233" t="s">
        <v>225</v>
      </c>
      <c r="AC166" s="233" t="s">
        <v>363</v>
      </c>
      <c r="AD166" s="233" t="s">
        <v>225</v>
      </c>
      <c r="AE166" s="233" t="s">
        <v>363</v>
      </c>
      <c r="AF166" s="233" t="s">
        <v>225</v>
      </c>
      <c r="AG166" s="233" t="s">
        <v>363</v>
      </c>
      <c r="AH166" s="233" t="s">
        <v>225</v>
      </c>
      <c r="AI166" s="233" t="s">
        <v>363</v>
      </c>
      <c r="AJ166" s="233" t="s">
        <v>225</v>
      </c>
    </row>
    <row r="167" spans="1:36" s="235" customFormat="1" ht="11.25" customHeight="1" x14ac:dyDescent="0.25">
      <c r="A167" s="344"/>
      <c r="B167" s="344"/>
      <c r="C167" s="234">
        <v>1</v>
      </c>
      <c r="D167" s="234">
        <v>2</v>
      </c>
      <c r="E167" s="234">
        <v>3</v>
      </c>
      <c r="F167" s="234">
        <v>4</v>
      </c>
      <c r="G167" s="234">
        <v>5</v>
      </c>
      <c r="H167" s="234">
        <v>6</v>
      </c>
      <c r="I167" s="234">
        <v>7</v>
      </c>
      <c r="J167" s="234">
        <v>8</v>
      </c>
      <c r="K167" s="234">
        <v>9</v>
      </c>
      <c r="L167" s="234">
        <v>10</v>
      </c>
      <c r="M167" s="234">
        <v>11</v>
      </c>
      <c r="N167" s="234">
        <v>12</v>
      </c>
      <c r="O167" s="234">
        <v>13</v>
      </c>
      <c r="P167" s="234">
        <v>14</v>
      </c>
      <c r="Q167" s="234">
        <v>15</v>
      </c>
      <c r="R167" s="234">
        <v>16</v>
      </c>
      <c r="S167" s="234">
        <v>17</v>
      </c>
      <c r="T167" s="234">
        <v>18</v>
      </c>
      <c r="U167" s="234">
        <v>19</v>
      </c>
      <c r="V167" s="234">
        <v>20</v>
      </c>
      <c r="W167" s="234">
        <v>21</v>
      </c>
      <c r="X167" s="234">
        <v>22</v>
      </c>
      <c r="Y167" s="234">
        <v>23</v>
      </c>
      <c r="Z167" s="234">
        <v>24</v>
      </c>
      <c r="AA167" s="234">
        <v>25</v>
      </c>
      <c r="AB167" s="234">
        <v>26</v>
      </c>
      <c r="AC167" s="234">
        <v>27</v>
      </c>
      <c r="AD167" s="234">
        <v>28</v>
      </c>
      <c r="AE167" s="234">
        <v>29</v>
      </c>
      <c r="AF167" s="234">
        <v>30</v>
      </c>
      <c r="AG167" s="234">
        <v>21</v>
      </c>
      <c r="AH167" s="234">
        <v>32</v>
      </c>
      <c r="AI167" s="234">
        <v>33</v>
      </c>
      <c r="AJ167" s="234">
        <v>34</v>
      </c>
    </row>
    <row r="168" spans="1:36" s="235" customFormat="1" ht="21.75" customHeight="1" x14ac:dyDescent="0.25">
      <c r="A168" s="236" t="s">
        <v>271</v>
      </c>
      <c r="B168" s="237">
        <v>1</v>
      </c>
      <c r="C168" s="240"/>
      <c r="D168" s="240"/>
      <c r="E168" s="238">
        <v>471064.68</v>
      </c>
      <c r="F168" s="239">
        <v>3</v>
      </c>
      <c r="G168" s="240"/>
      <c r="H168" s="240"/>
      <c r="I168" s="240"/>
      <c r="J168" s="240"/>
      <c r="K168" s="240"/>
      <c r="L168" s="240"/>
      <c r="M168" s="240"/>
      <c r="N168" s="240"/>
      <c r="O168" s="240"/>
      <c r="P168" s="240"/>
      <c r="Q168" s="240"/>
      <c r="R168" s="240"/>
      <c r="S168" s="240"/>
      <c r="T168" s="240"/>
      <c r="U168" s="240"/>
      <c r="V168" s="240"/>
      <c r="W168" s="240"/>
      <c r="X168" s="240"/>
      <c r="Y168" s="240"/>
      <c r="Z168" s="240"/>
      <c r="AA168" s="240"/>
      <c r="AB168" s="240"/>
      <c r="AC168" s="240"/>
      <c r="AD168" s="240"/>
      <c r="AE168" s="240"/>
      <c r="AF168" s="240"/>
      <c r="AG168" s="240"/>
      <c r="AH168" s="240"/>
      <c r="AI168" s="238">
        <v>471064.68</v>
      </c>
      <c r="AJ168" s="239">
        <v>3</v>
      </c>
    </row>
    <row r="169" spans="1:36" s="235" customFormat="1" ht="21.75" customHeight="1" x14ac:dyDescent="0.25">
      <c r="A169" s="236" t="s">
        <v>364</v>
      </c>
      <c r="B169" s="237">
        <v>5</v>
      </c>
      <c r="C169" s="238">
        <v>125846.3</v>
      </c>
      <c r="D169" s="239">
        <v>1</v>
      </c>
      <c r="E169" s="240"/>
      <c r="F169" s="240"/>
      <c r="G169" s="240"/>
      <c r="H169" s="240"/>
      <c r="I169" s="240"/>
      <c r="J169" s="240"/>
      <c r="K169" s="240"/>
      <c r="L169" s="240"/>
      <c r="M169" s="240"/>
      <c r="N169" s="240"/>
      <c r="O169" s="240"/>
      <c r="P169" s="240"/>
      <c r="Q169" s="240"/>
      <c r="R169" s="240"/>
      <c r="S169" s="240"/>
      <c r="T169" s="240"/>
      <c r="U169" s="240"/>
      <c r="V169" s="240"/>
      <c r="W169" s="240"/>
      <c r="X169" s="240"/>
      <c r="Y169" s="240"/>
      <c r="Z169" s="240"/>
      <c r="AA169" s="240"/>
      <c r="AB169" s="240"/>
      <c r="AC169" s="240"/>
      <c r="AD169" s="240"/>
      <c r="AE169" s="240"/>
      <c r="AF169" s="240"/>
      <c r="AG169" s="240"/>
      <c r="AH169" s="240"/>
      <c r="AI169" s="238">
        <v>125846.3</v>
      </c>
      <c r="AJ169" s="239">
        <v>1</v>
      </c>
    </row>
    <row r="170" spans="1:36" s="235" customFormat="1" ht="11.25" customHeight="1" x14ac:dyDescent="0.25">
      <c r="A170" s="236" t="s">
        <v>282</v>
      </c>
      <c r="B170" s="237">
        <v>6</v>
      </c>
      <c r="C170" s="238">
        <v>283562.92</v>
      </c>
      <c r="D170" s="239">
        <v>2</v>
      </c>
      <c r="E170" s="240"/>
      <c r="F170" s="240"/>
      <c r="G170" s="240"/>
      <c r="H170" s="240"/>
      <c r="I170" s="240"/>
      <c r="J170" s="240"/>
      <c r="K170" s="240"/>
      <c r="L170" s="240"/>
      <c r="M170" s="240"/>
      <c r="N170" s="240"/>
      <c r="O170" s="240"/>
      <c r="P170" s="240"/>
      <c r="Q170" s="240"/>
      <c r="R170" s="240"/>
      <c r="S170" s="240"/>
      <c r="T170" s="240"/>
      <c r="U170" s="240"/>
      <c r="V170" s="240"/>
      <c r="W170" s="240"/>
      <c r="X170" s="240"/>
      <c r="Y170" s="240"/>
      <c r="Z170" s="240"/>
      <c r="AA170" s="240"/>
      <c r="AB170" s="240"/>
      <c r="AC170" s="240"/>
      <c r="AD170" s="240"/>
      <c r="AE170" s="240"/>
      <c r="AF170" s="240"/>
      <c r="AG170" s="240"/>
      <c r="AH170" s="240"/>
      <c r="AI170" s="238">
        <v>283562.92</v>
      </c>
      <c r="AJ170" s="239">
        <v>2</v>
      </c>
    </row>
    <row r="171" spans="1:36" s="235" customFormat="1" ht="21.75" customHeight="1" x14ac:dyDescent="0.25">
      <c r="A171" s="236" t="s">
        <v>303</v>
      </c>
      <c r="B171" s="237">
        <v>10</v>
      </c>
      <c r="C171" s="240"/>
      <c r="D171" s="240"/>
      <c r="E171" s="240"/>
      <c r="F171" s="240"/>
      <c r="G171" s="240"/>
      <c r="H171" s="240"/>
      <c r="I171" s="240"/>
      <c r="J171" s="240"/>
      <c r="K171" s="240"/>
      <c r="L171" s="240"/>
      <c r="M171" s="240"/>
      <c r="N171" s="240"/>
      <c r="O171" s="240"/>
      <c r="P171" s="240"/>
      <c r="Q171" s="238">
        <v>1004350.94</v>
      </c>
      <c r="R171" s="239">
        <v>2</v>
      </c>
      <c r="S171" s="240"/>
      <c r="T171" s="240"/>
      <c r="U171" s="240"/>
      <c r="V171" s="240"/>
      <c r="W171" s="240"/>
      <c r="X171" s="240"/>
      <c r="Y171" s="240"/>
      <c r="Z171" s="240"/>
      <c r="AA171" s="240"/>
      <c r="AB171" s="240"/>
      <c r="AC171" s="240"/>
      <c r="AD171" s="240"/>
      <c r="AE171" s="240"/>
      <c r="AF171" s="240"/>
      <c r="AG171" s="240"/>
      <c r="AH171" s="240"/>
      <c r="AI171" s="238">
        <v>1004350.94</v>
      </c>
      <c r="AJ171" s="239">
        <v>2</v>
      </c>
    </row>
    <row r="172" spans="1:36" s="235" customFormat="1" ht="21.75" customHeight="1" x14ac:dyDescent="0.25">
      <c r="A172" s="236" t="s">
        <v>303</v>
      </c>
      <c r="B172" s="237">
        <v>11</v>
      </c>
      <c r="C172" s="240"/>
      <c r="D172" s="240"/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38">
        <v>1487949.44</v>
      </c>
      <c r="R172" s="239">
        <v>1</v>
      </c>
      <c r="S172" s="240"/>
      <c r="T172" s="240"/>
      <c r="U172" s="240"/>
      <c r="V172" s="240"/>
      <c r="W172" s="240"/>
      <c r="X172" s="240"/>
      <c r="Y172" s="240"/>
      <c r="Z172" s="240"/>
      <c r="AA172" s="240"/>
      <c r="AB172" s="240"/>
      <c r="AC172" s="240"/>
      <c r="AD172" s="240"/>
      <c r="AE172" s="240"/>
      <c r="AF172" s="240"/>
      <c r="AG172" s="240"/>
      <c r="AH172" s="240"/>
      <c r="AI172" s="238">
        <v>1487949.44</v>
      </c>
      <c r="AJ172" s="239">
        <v>1</v>
      </c>
    </row>
    <row r="173" spans="1:36" s="235" customFormat="1" ht="11.25" customHeight="1" x14ac:dyDescent="0.25">
      <c r="A173" s="236" t="s">
        <v>286</v>
      </c>
      <c r="B173" s="237">
        <v>12</v>
      </c>
      <c r="C173" s="238">
        <v>771343.75</v>
      </c>
      <c r="D173" s="239">
        <v>5</v>
      </c>
      <c r="E173" s="240"/>
      <c r="F173" s="240"/>
      <c r="G173" s="240"/>
      <c r="H173" s="240"/>
      <c r="I173" s="240"/>
      <c r="J173" s="240"/>
      <c r="K173" s="240"/>
      <c r="L173" s="240"/>
      <c r="M173" s="240"/>
      <c r="N173" s="240"/>
      <c r="O173" s="240"/>
      <c r="P173" s="240"/>
      <c r="Q173" s="240"/>
      <c r="R173" s="240"/>
      <c r="S173" s="240"/>
      <c r="T173" s="240"/>
      <c r="U173" s="240"/>
      <c r="V173" s="240"/>
      <c r="W173" s="240"/>
      <c r="X173" s="240"/>
      <c r="Y173" s="240"/>
      <c r="Z173" s="240"/>
      <c r="AA173" s="240"/>
      <c r="AB173" s="240"/>
      <c r="AC173" s="240"/>
      <c r="AD173" s="240"/>
      <c r="AE173" s="240"/>
      <c r="AF173" s="240"/>
      <c r="AG173" s="240"/>
      <c r="AH173" s="240"/>
      <c r="AI173" s="238">
        <v>771343.75</v>
      </c>
      <c r="AJ173" s="239">
        <v>5</v>
      </c>
    </row>
    <row r="174" spans="1:36" s="235" customFormat="1" ht="11.25" customHeight="1" x14ac:dyDescent="0.25">
      <c r="A174" s="236" t="s">
        <v>286</v>
      </c>
      <c r="B174" s="237">
        <v>14</v>
      </c>
      <c r="C174" s="238">
        <v>150422.66</v>
      </c>
      <c r="D174" s="239">
        <v>1</v>
      </c>
      <c r="E174" s="240"/>
      <c r="F174" s="240"/>
      <c r="G174" s="240"/>
      <c r="H174" s="240"/>
      <c r="I174" s="240"/>
      <c r="J174" s="240"/>
      <c r="K174" s="240"/>
      <c r="L174" s="240"/>
      <c r="M174" s="240"/>
      <c r="N174" s="240"/>
      <c r="O174" s="240"/>
      <c r="P174" s="240"/>
      <c r="Q174" s="240"/>
      <c r="R174" s="240"/>
      <c r="S174" s="240"/>
      <c r="T174" s="240"/>
      <c r="U174" s="240"/>
      <c r="V174" s="240"/>
      <c r="W174" s="240"/>
      <c r="X174" s="240"/>
      <c r="Y174" s="240"/>
      <c r="Z174" s="240"/>
      <c r="AA174" s="240"/>
      <c r="AB174" s="240"/>
      <c r="AC174" s="240"/>
      <c r="AD174" s="240"/>
      <c r="AE174" s="240"/>
      <c r="AF174" s="240"/>
      <c r="AG174" s="240"/>
      <c r="AH174" s="240"/>
      <c r="AI174" s="238">
        <v>150422.66</v>
      </c>
      <c r="AJ174" s="239">
        <v>1</v>
      </c>
    </row>
    <row r="175" spans="1:36" s="235" customFormat="1" ht="21.75" customHeight="1" x14ac:dyDescent="0.25">
      <c r="A175" s="236" t="s">
        <v>274</v>
      </c>
      <c r="B175" s="237">
        <v>18</v>
      </c>
      <c r="C175" s="240"/>
      <c r="D175" s="240"/>
      <c r="E175" s="238">
        <v>2352688.2000000002</v>
      </c>
      <c r="F175" s="239">
        <v>10</v>
      </c>
      <c r="G175" s="240"/>
      <c r="H175" s="240"/>
      <c r="I175" s="240"/>
      <c r="J175" s="240"/>
      <c r="K175" s="240"/>
      <c r="L175" s="240"/>
      <c r="M175" s="240"/>
      <c r="N175" s="240"/>
      <c r="O175" s="240"/>
      <c r="P175" s="240"/>
      <c r="Q175" s="240"/>
      <c r="R175" s="240"/>
      <c r="S175" s="240"/>
      <c r="T175" s="240"/>
      <c r="U175" s="238">
        <v>1176344.1000000001</v>
      </c>
      <c r="V175" s="239">
        <v>5</v>
      </c>
      <c r="W175" s="240"/>
      <c r="X175" s="240"/>
      <c r="Y175" s="240"/>
      <c r="Z175" s="240"/>
      <c r="AA175" s="238">
        <v>1176344.1000000001</v>
      </c>
      <c r="AB175" s="239">
        <v>5</v>
      </c>
      <c r="AC175" s="240"/>
      <c r="AD175" s="240"/>
      <c r="AE175" s="240"/>
      <c r="AF175" s="240"/>
      <c r="AG175" s="238">
        <v>235268.82</v>
      </c>
      <c r="AH175" s="239">
        <v>1</v>
      </c>
      <c r="AI175" s="238">
        <v>4940645.22</v>
      </c>
      <c r="AJ175" s="239">
        <v>21</v>
      </c>
    </row>
    <row r="176" spans="1:36" s="235" customFormat="1" ht="21.75" customHeight="1" x14ac:dyDescent="0.25">
      <c r="A176" s="236" t="s">
        <v>274</v>
      </c>
      <c r="B176" s="237">
        <v>19</v>
      </c>
      <c r="C176" s="240"/>
      <c r="D176" s="240"/>
      <c r="E176" s="238">
        <v>1032137.25</v>
      </c>
      <c r="F176" s="239">
        <v>3</v>
      </c>
      <c r="G176" s="240"/>
      <c r="H176" s="240"/>
      <c r="I176" s="240"/>
      <c r="J176" s="240"/>
      <c r="K176" s="240"/>
      <c r="L176" s="240"/>
      <c r="M176" s="240"/>
      <c r="N176" s="240"/>
      <c r="O176" s="240"/>
      <c r="P176" s="240"/>
      <c r="Q176" s="240"/>
      <c r="R176" s="240"/>
      <c r="S176" s="240"/>
      <c r="T176" s="240"/>
      <c r="U176" s="238">
        <v>1032137.25</v>
      </c>
      <c r="V176" s="239">
        <v>3</v>
      </c>
      <c r="W176" s="240"/>
      <c r="X176" s="240"/>
      <c r="Y176" s="240"/>
      <c r="Z176" s="240"/>
      <c r="AA176" s="238">
        <v>1032137.25</v>
      </c>
      <c r="AB176" s="239">
        <v>3</v>
      </c>
      <c r="AC176" s="240"/>
      <c r="AD176" s="240"/>
      <c r="AE176" s="240"/>
      <c r="AF176" s="240"/>
      <c r="AG176" s="238">
        <v>344045.75</v>
      </c>
      <c r="AH176" s="239">
        <v>1</v>
      </c>
      <c r="AI176" s="238">
        <v>3440457.5</v>
      </c>
      <c r="AJ176" s="239">
        <v>10</v>
      </c>
    </row>
    <row r="177" spans="1:36" s="235" customFormat="1" ht="21.75" customHeight="1" x14ac:dyDescent="0.25">
      <c r="A177" s="236" t="s">
        <v>288</v>
      </c>
      <c r="B177" s="237">
        <v>20</v>
      </c>
      <c r="C177" s="240"/>
      <c r="D177" s="240"/>
      <c r="E177" s="240"/>
      <c r="F177" s="240"/>
      <c r="G177" s="240"/>
      <c r="H177" s="240"/>
      <c r="I177" s="240"/>
      <c r="J177" s="240"/>
      <c r="K177" s="238">
        <v>1570985.52</v>
      </c>
      <c r="L177" s="239">
        <v>13</v>
      </c>
      <c r="M177" s="238">
        <v>483380.16</v>
      </c>
      <c r="N177" s="239">
        <v>4</v>
      </c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38">
        <v>120845.04</v>
      </c>
      <c r="Z177" s="239">
        <v>1</v>
      </c>
      <c r="AA177" s="240"/>
      <c r="AB177" s="240"/>
      <c r="AC177" s="240"/>
      <c r="AD177" s="240"/>
      <c r="AE177" s="240"/>
      <c r="AF177" s="240"/>
      <c r="AG177" s="240"/>
      <c r="AH177" s="240"/>
      <c r="AI177" s="238">
        <v>2175210.7200000002</v>
      </c>
      <c r="AJ177" s="239">
        <v>18</v>
      </c>
    </row>
    <row r="178" spans="1:36" s="235" customFormat="1" ht="11.25" customHeight="1" x14ac:dyDescent="0.25">
      <c r="A178" s="236" t="s">
        <v>288</v>
      </c>
      <c r="B178" s="237">
        <v>22</v>
      </c>
      <c r="C178" s="238">
        <v>127213.46</v>
      </c>
      <c r="D178" s="239">
        <v>1</v>
      </c>
      <c r="E178" s="240"/>
      <c r="F178" s="240"/>
      <c r="G178" s="240"/>
      <c r="H178" s="240"/>
      <c r="I178" s="240"/>
      <c r="J178" s="240"/>
      <c r="K178" s="238">
        <v>254426.92</v>
      </c>
      <c r="L178" s="239">
        <v>2</v>
      </c>
      <c r="M178" s="240"/>
      <c r="N178" s="240"/>
      <c r="O178" s="240"/>
      <c r="P178" s="240"/>
      <c r="Q178" s="240"/>
      <c r="R178" s="240"/>
      <c r="S178" s="240"/>
      <c r="T178" s="240"/>
      <c r="U178" s="240"/>
      <c r="V178" s="240"/>
      <c r="W178" s="240"/>
      <c r="X178" s="240"/>
      <c r="Y178" s="240"/>
      <c r="Z178" s="240"/>
      <c r="AA178" s="240"/>
      <c r="AB178" s="240"/>
      <c r="AC178" s="238">
        <v>254426.92</v>
      </c>
      <c r="AD178" s="239">
        <v>2</v>
      </c>
      <c r="AE178" s="240"/>
      <c r="AF178" s="240"/>
      <c r="AG178" s="240"/>
      <c r="AH178" s="240"/>
      <c r="AI178" s="238">
        <v>636067.30000000005</v>
      </c>
      <c r="AJ178" s="239">
        <v>5</v>
      </c>
    </row>
    <row r="179" spans="1:36" s="235" customFormat="1" ht="21.75" customHeight="1" x14ac:dyDescent="0.25">
      <c r="A179" s="236" t="s">
        <v>284</v>
      </c>
      <c r="B179" s="237">
        <v>23</v>
      </c>
      <c r="C179" s="240"/>
      <c r="D179" s="240"/>
      <c r="E179" s="240"/>
      <c r="F179" s="240"/>
      <c r="G179" s="240"/>
      <c r="H179" s="240"/>
      <c r="I179" s="240"/>
      <c r="J179" s="240"/>
      <c r="K179" s="240"/>
      <c r="L179" s="240"/>
      <c r="M179" s="240"/>
      <c r="N179" s="240"/>
      <c r="O179" s="238">
        <v>324075</v>
      </c>
      <c r="P179" s="239">
        <v>3</v>
      </c>
      <c r="Q179" s="240"/>
      <c r="R179" s="240"/>
      <c r="S179" s="240"/>
      <c r="T179" s="240"/>
      <c r="U179" s="240"/>
      <c r="V179" s="240"/>
      <c r="W179" s="240"/>
      <c r="X179" s="240"/>
      <c r="Y179" s="240"/>
      <c r="Z179" s="240"/>
      <c r="AA179" s="240"/>
      <c r="AB179" s="240"/>
      <c r="AC179" s="240"/>
      <c r="AD179" s="240"/>
      <c r="AE179" s="240"/>
      <c r="AF179" s="240"/>
      <c r="AG179" s="240"/>
      <c r="AH179" s="240"/>
      <c r="AI179" s="238">
        <v>324075</v>
      </c>
      <c r="AJ179" s="239">
        <v>3</v>
      </c>
    </row>
    <row r="180" spans="1:36" s="235" customFormat="1" ht="21.75" customHeight="1" x14ac:dyDescent="0.25">
      <c r="A180" s="236" t="s">
        <v>284</v>
      </c>
      <c r="B180" s="237">
        <v>24</v>
      </c>
      <c r="C180" s="238">
        <v>64572.63</v>
      </c>
      <c r="D180" s="239">
        <v>1</v>
      </c>
      <c r="E180" s="240"/>
      <c r="F180" s="240"/>
      <c r="G180" s="240"/>
      <c r="H180" s="240"/>
      <c r="I180" s="240"/>
      <c r="J180" s="240"/>
      <c r="K180" s="240"/>
      <c r="L180" s="240"/>
      <c r="M180" s="240"/>
      <c r="N180" s="240"/>
      <c r="O180" s="240"/>
      <c r="P180" s="240"/>
      <c r="Q180" s="240"/>
      <c r="R180" s="240"/>
      <c r="S180" s="240"/>
      <c r="T180" s="240"/>
      <c r="U180" s="240"/>
      <c r="V180" s="240"/>
      <c r="W180" s="240"/>
      <c r="X180" s="240"/>
      <c r="Y180" s="240"/>
      <c r="Z180" s="240"/>
      <c r="AA180" s="240"/>
      <c r="AB180" s="240"/>
      <c r="AC180" s="240"/>
      <c r="AD180" s="240"/>
      <c r="AE180" s="240"/>
      <c r="AF180" s="240"/>
      <c r="AG180" s="240"/>
      <c r="AH180" s="240"/>
      <c r="AI180" s="238">
        <v>64572.63</v>
      </c>
      <c r="AJ180" s="239">
        <v>1</v>
      </c>
    </row>
    <row r="181" spans="1:36" s="235" customFormat="1" ht="21.75" customHeight="1" x14ac:dyDescent="0.25">
      <c r="A181" s="236" t="s">
        <v>285</v>
      </c>
      <c r="B181" s="237">
        <v>25</v>
      </c>
      <c r="C181" s="238">
        <v>878362.29</v>
      </c>
      <c r="D181" s="239">
        <v>13</v>
      </c>
      <c r="E181" s="240"/>
      <c r="F181" s="240"/>
      <c r="G181" s="240"/>
      <c r="H181" s="240"/>
      <c r="I181" s="238">
        <v>6756633</v>
      </c>
      <c r="J181" s="239">
        <v>100</v>
      </c>
      <c r="K181" s="240"/>
      <c r="L181" s="240"/>
      <c r="M181" s="240"/>
      <c r="N181" s="240"/>
      <c r="O181" s="240"/>
      <c r="P181" s="240"/>
      <c r="Q181" s="240"/>
      <c r="R181" s="240"/>
      <c r="S181" s="240"/>
      <c r="T181" s="240"/>
      <c r="U181" s="240"/>
      <c r="V181" s="240"/>
      <c r="W181" s="240"/>
      <c r="X181" s="240"/>
      <c r="Y181" s="240"/>
      <c r="Z181" s="240"/>
      <c r="AA181" s="240"/>
      <c r="AB181" s="240"/>
      <c r="AC181" s="240"/>
      <c r="AD181" s="240"/>
      <c r="AE181" s="240"/>
      <c r="AF181" s="240"/>
      <c r="AG181" s="240"/>
      <c r="AH181" s="240"/>
      <c r="AI181" s="238">
        <v>7634995.29</v>
      </c>
      <c r="AJ181" s="239">
        <v>113</v>
      </c>
    </row>
    <row r="182" spans="1:36" s="235" customFormat="1" ht="11.25" customHeight="1" x14ac:dyDescent="0.25">
      <c r="A182" s="236" t="s">
        <v>285</v>
      </c>
      <c r="B182" s="237">
        <v>26</v>
      </c>
      <c r="C182" s="240"/>
      <c r="D182" s="240"/>
      <c r="E182" s="240"/>
      <c r="F182" s="240"/>
      <c r="G182" s="240"/>
      <c r="H182" s="240"/>
      <c r="I182" s="238">
        <v>166215.84</v>
      </c>
      <c r="J182" s="239">
        <v>2</v>
      </c>
      <c r="K182" s="240"/>
      <c r="L182" s="240"/>
      <c r="M182" s="240"/>
      <c r="N182" s="240"/>
      <c r="O182" s="240"/>
      <c r="P182" s="240"/>
      <c r="Q182" s="240"/>
      <c r="R182" s="240"/>
      <c r="S182" s="240"/>
      <c r="T182" s="240"/>
      <c r="U182" s="240"/>
      <c r="V182" s="240"/>
      <c r="W182" s="240"/>
      <c r="X182" s="240"/>
      <c r="Y182" s="240"/>
      <c r="Z182" s="240"/>
      <c r="AA182" s="240"/>
      <c r="AB182" s="240"/>
      <c r="AC182" s="240"/>
      <c r="AD182" s="240"/>
      <c r="AE182" s="240"/>
      <c r="AF182" s="240"/>
      <c r="AG182" s="240"/>
      <c r="AH182" s="240"/>
      <c r="AI182" s="238">
        <v>166215.84</v>
      </c>
      <c r="AJ182" s="239">
        <v>2</v>
      </c>
    </row>
    <row r="183" spans="1:36" s="235" customFormat="1" ht="11.25" customHeight="1" x14ac:dyDescent="0.25">
      <c r="A183" s="236" t="s">
        <v>287</v>
      </c>
      <c r="B183" s="237">
        <v>30</v>
      </c>
      <c r="C183" s="238">
        <v>623178.44999999995</v>
      </c>
      <c r="D183" s="239">
        <v>5</v>
      </c>
      <c r="E183" s="240"/>
      <c r="F183" s="240"/>
      <c r="G183" s="240"/>
      <c r="H183" s="240"/>
      <c r="I183" s="240"/>
      <c r="J183" s="240"/>
      <c r="K183" s="240"/>
      <c r="L183" s="240"/>
      <c r="M183" s="240"/>
      <c r="N183" s="240"/>
      <c r="O183" s="240"/>
      <c r="P183" s="240"/>
      <c r="Q183" s="240"/>
      <c r="R183" s="240"/>
      <c r="S183" s="240"/>
      <c r="T183" s="240"/>
      <c r="U183" s="240"/>
      <c r="V183" s="240"/>
      <c r="W183" s="240"/>
      <c r="X183" s="240"/>
      <c r="Y183" s="240"/>
      <c r="Z183" s="240"/>
      <c r="AA183" s="240"/>
      <c r="AB183" s="240"/>
      <c r="AC183" s="240"/>
      <c r="AD183" s="240"/>
      <c r="AE183" s="240"/>
      <c r="AF183" s="240"/>
      <c r="AG183" s="240"/>
      <c r="AH183" s="240"/>
      <c r="AI183" s="238">
        <v>623178.44999999995</v>
      </c>
      <c r="AJ183" s="239">
        <v>5</v>
      </c>
    </row>
    <row r="184" spans="1:36" s="235" customFormat="1" ht="21.75" customHeight="1" x14ac:dyDescent="0.25">
      <c r="A184" s="236" t="s">
        <v>275</v>
      </c>
      <c r="B184" s="237">
        <v>31</v>
      </c>
      <c r="C184" s="238">
        <v>1626728.3</v>
      </c>
      <c r="D184" s="239">
        <v>10</v>
      </c>
      <c r="E184" s="240"/>
      <c r="F184" s="240"/>
      <c r="G184" s="240"/>
      <c r="H184" s="240"/>
      <c r="I184" s="240"/>
      <c r="J184" s="240"/>
      <c r="K184" s="240"/>
      <c r="L184" s="240"/>
      <c r="M184" s="240"/>
      <c r="N184" s="240"/>
      <c r="O184" s="240"/>
      <c r="P184" s="240"/>
      <c r="Q184" s="240"/>
      <c r="R184" s="240"/>
      <c r="S184" s="240"/>
      <c r="T184" s="240"/>
      <c r="U184" s="240"/>
      <c r="V184" s="240"/>
      <c r="W184" s="238">
        <v>1789401.13</v>
      </c>
      <c r="X184" s="239">
        <v>11</v>
      </c>
      <c r="Y184" s="240"/>
      <c r="Z184" s="240"/>
      <c r="AA184" s="240"/>
      <c r="AB184" s="240"/>
      <c r="AC184" s="240"/>
      <c r="AD184" s="240"/>
      <c r="AE184" s="238">
        <v>1301382.6399999999</v>
      </c>
      <c r="AF184" s="239">
        <v>8</v>
      </c>
      <c r="AG184" s="238">
        <v>1301382.6399999999</v>
      </c>
      <c r="AH184" s="239">
        <v>8</v>
      </c>
      <c r="AI184" s="238">
        <v>6018894.71</v>
      </c>
      <c r="AJ184" s="239">
        <v>37</v>
      </c>
    </row>
    <row r="185" spans="1:36" s="235" customFormat="1" ht="21.75" customHeight="1" x14ac:dyDescent="0.25">
      <c r="A185" s="236" t="s">
        <v>275</v>
      </c>
      <c r="B185" s="237">
        <v>32</v>
      </c>
      <c r="C185" s="238">
        <v>1342052.3999999999</v>
      </c>
      <c r="D185" s="239">
        <v>6</v>
      </c>
      <c r="E185" s="240"/>
      <c r="F185" s="240"/>
      <c r="G185" s="240"/>
      <c r="H185" s="240"/>
      <c r="I185" s="240"/>
      <c r="J185" s="240"/>
      <c r="K185" s="240"/>
      <c r="L185" s="240"/>
      <c r="M185" s="240"/>
      <c r="N185" s="240"/>
      <c r="O185" s="240"/>
      <c r="P185" s="240"/>
      <c r="Q185" s="240"/>
      <c r="R185" s="240"/>
      <c r="S185" s="240"/>
      <c r="T185" s="240"/>
      <c r="U185" s="240"/>
      <c r="V185" s="240"/>
      <c r="W185" s="238">
        <v>1342052.3999999999</v>
      </c>
      <c r="X185" s="239">
        <v>6</v>
      </c>
      <c r="Y185" s="240"/>
      <c r="Z185" s="240"/>
      <c r="AA185" s="240"/>
      <c r="AB185" s="240"/>
      <c r="AC185" s="240"/>
      <c r="AD185" s="240"/>
      <c r="AE185" s="240"/>
      <c r="AF185" s="240"/>
      <c r="AG185" s="238">
        <v>447350.8</v>
      </c>
      <c r="AH185" s="239">
        <v>2</v>
      </c>
      <c r="AI185" s="238">
        <v>3131455.6</v>
      </c>
      <c r="AJ185" s="239">
        <v>14</v>
      </c>
    </row>
    <row r="186" spans="1:36" s="235" customFormat="1" ht="21.75" customHeight="1" x14ac:dyDescent="0.25">
      <c r="A186" s="236" t="s">
        <v>275</v>
      </c>
      <c r="B186" s="237">
        <v>33</v>
      </c>
      <c r="C186" s="238">
        <v>569355.92000000004</v>
      </c>
      <c r="D186" s="239">
        <v>2</v>
      </c>
      <c r="E186" s="240"/>
      <c r="F186" s="240"/>
      <c r="G186" s="240"/>
      <c r="H186" s="240"/>
      <c r="I186" s="240"/>
      <c r="J186" s="240"/>
      <c r="K186" s="240"/>
      <c r="L186" s="240"/>
      <c r="M186" s="240"/>
      <c r="N186" s="240"/>
      <c r="O186" s="240"/>
      <c r="P186" s="240"/>
      <c r="Q186" s="240"/>
      <c r="R186" s="240"/>
      <c r="S186" s="240"/>
      <c r="T186" s="240"/>
      <c r="U186" s="240"/>
      <c r="V186" s="240"/>
      <c r="W186" s="238">
        <v>569355.92000000004</v>
      </c>
      <c r="X186" s="239">
        <v>2</v>
      </c>
      <c r="Y186" s="240"/>
      <c r="Z186" s="240"/>
      <c r="AA186" s="240"/>
      <c r="AB186" s="240"/>
      <c r="AC186" s="240"/>
      <c r="AD186" s="240"/>
      <c r="AE186" s="238">
        <v>284677.96000000002</v>
      </c>
      <c r="AF186" s="239">
        <v>1</v>
      </c>
      <c r="AG186" s="238">
        <v>284677.96000000002</v>
      </c>
      <c r="AH186" s="239">
        <v>1</v>
      </c>
      <c r="AI186" s="238">
        <v>1708067.76</v>
      </c>
      <c r="AJ186" s="239">
        <v>6</v>
      </c>
    </row>
    <row r="187" spans="1:36" s="235" customFormat="1" ht="21.75" customHeight="1" x14ac:dyDescent="0.25">
      <c r="A187" s="236" t="s">
        <v>275</v>
      </c>
      <c r="B187" s="237">
        <v>34</v>
      </c>
      <c r="C187" s="238">
        <v>2177773.35</v>
      </c>
      <c r="D187" s="239">
        <v>15</v>
      </c>
      <c r="E187" s="240"/>
      <c r="F187" s="240"/>
      <c r="G187" s="240"/>
      <c r="H187" s="240"/>
      <c r="I187" s="240"/>
      <c r="J187" s="240"/>
      <c r="K187" s="240"/>
      <c r="L187" s="240"/>
      <c r="M187" s="240"/>
      <c r="N187" s="240"/>
      <c r="O187" s="240"/>
      <c r="P187" s="240"/>
      <c r="Q187" s="240"/>
      <c r="R187" s="240"/>
      <c r="S187" s="240"/>
      <c r="T187" s="240"/>
      <c r="U187" s="240"/>
      <c r="V187" s="240"/>
      <c r="W187" s="238">
        <v>580739.56000000006</v>
      </c>
      <c r="X187" s="239">
        <v>4</v>
      </c>
      <c r="Y187" s="240"/>
      <c r="Z187" s="240"/>
      <c r="AA187" s="240"/>
      <c r="AB187" s="240"/>
      <c r="AC187" s="240"/>
      <c r="AD187" s="240"/>
      <c r="AE187" s="238">
        <v>435554.67</v>
      </c>
      <c r="AF187" s="239">
        <v>3</v>
      </c>
      <c r="AG187" s="238">
        <v>871109.34</v>
      </c>
      <c r="AH187" s="239">
        <v>6</v>
      </c>
      <c r="AI187" s="238">
        <v>4065176.92</v>
      </c>
      <c r="AJ187" s="239">
        <v>28</v>
      </c>
    </row>
    <row r="188" spans="1:36" s="235" customFormat="1" ht="21.75" customHeight="1" x14ac:dyDescent="0.25">
      <c r="A188" s="236" t="s">
        <v>275</v>
      </c>
      <c r="B188" s="237">
        <v>35</v>
      </c>
      <c r="C188" s="238">
        <v>1397403.7</v>
      </c>
      <c r="D188" s="239">
        <v>7</v>
      </c>
      <c r="E188" s="240"/>
      <c r="F188" s="240"/>
      <c r="G188" s="240"/>
      <c r="H188" s="240"/>
      <c r="I188" s="240"/>
      <c r="J188" s="240"/>
      <c r="K188" s="240"/>
      <c r="L188" s="240"/>
      <c r="M188" s="240"/>
      <c r="N188" s="240"/>
      <c r="O188" s="240"/>
      <c r="P188" s="240"/>
      <c r="Q188" s="240"/>
      <c r="R188" s="240"/>
      <c r="S188" s="240"/>
      <c r="T188" s="240"/>
      <c r="U188" s="240"/>
      <c r="V188" s="240"/>
      <c r="W188" s="238">
        <v>998145.5</v>
      </c>
      <c r="X188" s="239">
        <v>5</v>
      </c>
      <c r="Y188" s="240"/>
      <c r="Z188" s="240"/>
      <c r="AA188" s="240"/>
      <c r="AB188" s="240"/>
      <c r="AC188" s="240"/>
      <c r="AD188" s="240"/>
      <c r="AE188" s="238">
        <v>598887.30000000005</v>
      </c>
      <c r="AF188" s="239">
        <v>3</v>
      </c>
      <c r="AG188" s="238">
        <v>199629.1</v>
      </c>
      <c r="AH188" s="239">
        <v>1</v>
      </c>
      <c r="AI188" s="238">
        <v>3194065.6</v>
      </c>
      <c r="AJ188" s="239">
        <v>16</v>
      </c>
    </row>
    <row r="189" spans="1:36" s="235" customFormat="1" ht="21.75" customHeight="1" x14ac:dyDescent="0.25">
      <c r="A189" s="236" t="s">
        <v>275</v>
      </c>
      <c r="B189" s="237">
        <v>36</v>
      </c>
      <c r="C189" s="238">
        <v>762219.9</v>
      </c>
      <c r="D189" s="239">
        <v>3</v>
      </c>
      <c r="E189" s="240"/>
      <c r="F189" s="240"/>
      <c r="G189" s="240"/>
      <c r="H189" s="240"/>
      <c r="I189" s="240"/>
      <c r="J189" s="240"/>
      <c r="K189" s="240"/>
      <c r="L189" s="240"/>
      <c r="M189" s="240"/>
      <c r="N189" s="240"/>
      <c r="O189" s="240"/>
      <c r="P189" s="240"/>
      <c r="Q189" s="240"/>
      <c r="R189" s="240"/>
      <c r="S189" s="240"/>
      <c r="T189" s="240"/>
      <c r="U189" s="240"/>
      <c r="V189" s="240"/>
      <c r="W189" s="238">
        <v>508146.6</v>
      </c>
      <c r="X189" s="239">
        <v>2</v>
      </c>
      <c r="Y189" s="240"/>
      <c r="Z189" s="240"/>
      <c r="AA189" s="240"/>
      <c r="AB189" s="240"/>
      <c r="AC189" s="240"/>
      <c r="AD189" s="240"/>
      <c r="AE189" s="240"/>
      <c r="AF189" s="240"/>
      <c r="AG189" s="238">
        <v>508146.6</v>
      </c>
      <c r="AH189" s="239">
        <v>2</v>
      </c>
      <c r="AI189" s="238">
        <v>1778513.1</v>
      </c>
      <c r="AJ189" s="239">
        <v>7</v>
      </c>
    </row>
    <row r="190" spans="1:36" s="235" customFormat="1" ht="21.75" customHeight="1" x14ac:dyDescent="0.25">
      <c r="A190" s="236" t="s">
        <v>275</v>
      </c>
      <c r="B190" s="237">
        <v>37</v>
      </c>
      <c r="C190" s="238">
        <v>1469660.61</v>
      </c>
      <c r="D190" s="239">
        <v>11</v>
      </c>
      <c r="E190" s="240"/>
      <c r="F190" s="240"/>
      <c r="G190" s="240"/>
      <c r="H190" s="240"/>
      <c r="I190" s="240"/>
      <c r="J190" s="240"/>
      <c r="K190" s="240"/>
      <c r="L190" s="240"/>
      <c r="M190" s="240"/>
      <c r="N190" s="240"/>
      <c r="O190" s="240"/>
      <c r="P190" s="240"/>
      <c r="Q190" s="240"/>
      <c r="R190" s="240"/>
      <c r="S190" s="240"/>
      <c r="T190" s="240"/>
      <c r="U190" s="240"/>
      <c r="V190" s="240"/>
      <c r="W190" s="240"/>
      <c r="X190" s="240"/>
      <c r="Y190" s="240"/>
      <c r="Z190" s="240"/>
      <c r="AA190" s="240"/>
      <c r="AB190" s="240"/>
      <c r="AC190" s="240"/>
      <c r="AD190" s="240"/>
      <c r="AE190" s="240"/>
      <c r="AF190" s="240"/>
      <c r="AG190" s="240"/>
      <c r="AH190" s="240"/>
      <c r="AI190" s="238">
        <v>1469660.61</v>
      </c>
      <c r="AJ190" s="239">
        <v>11</v>
      </c>
    </row>
    <row r="191" spans="1:36" s="235" customFormat="1" ht="21.75" customHeight="1" x14ac:dyDescent="0.25">
      <c r="A191" s="236" t="s">
        <v>275</v>
      </c>
      <c r="B191" s="237">
        <v>39</v>
      </c>
      <c r="C191" s="238">
        <v>1773653.68</v>
      </c>
      <c r="D191" s="239">
        <v>8</v>
      </c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0"/>
      <c r="Z191" s="240"/>
      <c r="AA191" s="240"/>
      <c r="AB191" s="240"/>
      <c r="AC191" s="240"/>
      <c r="AD191" s="240"/>
      <c r="AE191" s="240"/>
      <c r="AF191" s="240"/>
      <c r="AG191" s="240"/>
      <c r="AH191" s="240"/>
      <c r="AI191" s="238">
        <v>1773653.68</v>
      </c>
      <c r="AJ191" s="239">
        <v>8</v>
      </c>
    </row>
    <row r="192" spans="1:36" s="235" customFormat="1" ht="21.75" customHeight="1" x14ac:dyDescent="0.25">
      <c r="A192" s="236" t="s">
        <v>275</v>
      </c>
      <c r="B192" s="237">
        <v>40</v>
      </c>
      <c r="C192" s="238">
        <v>1331465.44</v>
      </c>
      <c r="D192" s="239">
        <v>4</v>
      </c>
      <c r="E192" s="240"/>
      <c r="F192" s="240"/>
      <c r="G192" s="240"/>
      <c r="H192" s="240"/>
      <c r="I192" s="240"/>
      <c r="J192" s="240"/>
      <c r="K192" s="240"/>
      <c r="L192" s="240"/>
      <c r="M192" s="240"/>
      <c r="N192" s="240"/>
      <c r="O192" s="240"/>
      <c r="P192" s="240"/>
      <c r="Q192" s="240"/>
      <c r="R192" s="240"/>
      <c r="S192" s="240"/>
      <c r="T192" s="240"/>
      <c r="U192" s="240"/>
      <c r="V192" s="240"/>
      <c r="W192" s="240"/>
      <c r="X192" s="240"/>
      <c r="Y192" s="240"/>
      <c r="Z192" s="240"/>
      <c r="AA192" s="240"/>
      <c r="AB192" s="240"/>
      <c r="AC192" s="240"/>
      <c r="AD192" s="240"/>
      <c r="AE192" s="240"/>
      <c r="AF192" s="240"/>
      <c r="AG192" s="240"/>
      <c r="AH192" s="240"/>
      <c r="AI192" s="238">
        <v>1331465.44</v>
      </c>
      <c r="AJ192" s="239">
        <v>4</v>
      </c>
    </row>
    <row r="193" spans="1:36" s="235" customFormat="1" ht="21.75" customHeight="1" x14ac:dyDescent="0.25">
      <c r="A193" s="236" t="s">
        <v>289</v>
      </c>
      <c r="B193" s="237">
        <v>43</v>
      </c>
      <c r="C193" s="238">
        <v>786157.74</v>
      </c>
      <c r="D193" s="239">
        <v>6</v>
      </c>
      <c r="E193" s="240"/>
      <c r="F193" s="240"/>
      <c r="G193" s="240"/>
      <c r="H193" s="240"/>
      <c r="I193" s="240"/>
      <c r="J193" s="240"/>
      <c r="K193" s="240"/>
      <c r="L193" s="240"/>
      <c r="M193" s="240"/>
      <c r="N193" s="240"/>
      <c r="O193" s="240"/>
      <c r="P193" s="240"/>
      <c r="Q193" s="238">
        <v>3275657.25</v>
      </c>
      <c r="R193" s="239">
        <v>25</v>
      </c>
      <c r="S193" s="240"/>
      <c r="T193" s="240"/>
      <c r="U193" s="240"/>
      <c r="V193" s="240"/>
      <c r="W193" s="240"/>
      <c r="X193" s="240"/>
      <c r="Y193" s="240"/>
      <c r="Z193" s="240"/>
      <c r="AA193" s="240"/>
      <c r="AB193" s="240"/>
      <c r="AC193" s="240"/>
      <c r="AD193" s="240"/>
      <c r="AE193" s="240"/>
      <c r="AF193" s="240"/>
      <c r="AG193" s="238">
        <v>131026.29</v>
      </c>
      <c r="AH193" s="239">
        <v>1</v>
      </c>
      <c r="AI193" s="238">
        <v>4192841.28</v>
      </c>
      <c r="AJ193" s="239">
        <v>32</v>
      </c>
    </row>
    <row r="194" spans="1:36" s="235" customFormat="1" ht="21.75" customHeight="1" x14ac:dyDescent="0.25">
      <c r="A194" s="236" t="s">
        <v>289</v>
      </c>
      <c r="B194" s="237">
        <v>44</v>
      </c>
      <c r="C194" s="240"/>
      <c r="D194" s="240"/>
      <c r="E194" s="240"/>
      <c r="F194" s="240"/>
      <c r="G194" s="240"/>
      <c r="H194" s="240"/>
      <c r="I194" s="240"/>
      <c r="J194" s="240"/>
      <c r="K194" s="240"/>
      <c r="L194" s="240"/>
      <c r="M194" s="240"/>
      <c r="N194" s="240"/>
      <c r="O194" s="240"/>
      <c r="P194" s="240"/>
      <c r="Q194" s="238">
        <v>2927393.4</v>
      </c>
      <c r="R194" s="239">
        <v>15</v>
      </c>
      <c r="S194" s="240"/>
      <c r="T194" s="240"/>
      <c r="U194" s="240"/>
      <c r="V194" s="240"/>
      <c r="W194" s="240"/>
      <c r="X194" s="240"/>
      <c r="Y194" s="240"/>
      <c r="Z194" s="240"/>
      <c r="AA194" s="240"/>
      <c r="AB194" s="240"/>
      <c r="AC194" s="240"/>
      <c r="AD194" s="240"/>
      <c r="AE194" s="240"/>
      <c r="AF194" s="240"/>
      <c r="AG194" s="240"/>
      <c r="AH194" s="240"/>
      <c r="AI194" s="238">
        <v>2927393.4</v>
      </c>
      <c r="AJ194" s="239">
        <v>15</v>
      </c>
    </row>
    <row r="195" spans="1:36" s="235" customFormat="1" ht="21.75" customHeight="1" x14ac:dyDescent="0.25">
      <c r="A195" s="236" t="s">
        <v>289</v>
      </c>
      <c r="B195" s="237">
        <v>46</v>
      </c>
      <c r="C195" s="238">
        <v>693702.55</v>
      </c>
      <c r="D195" s="239">
        <v>5</v>
      </c>
      <c r="E195" s="240"/>
      <c r="F195" s="240"/>
      <c r="G195" s="240"/>
      <c r="H195" s="240"/>
      <c r="I195" s="240"/>
      <c r="J195" s="240"/>
      <c r="K195" s="240"/>
      <c r="L195" s="240"/>
      <c r="M195" s="240"/>
      <c r="N195" s="240"/>
      <c r="O195" s="240"/>
      <c r="P195" s="240"/>
      <c r="Q195" s="238">
        <v>3468512.75</v>
      </c>
      <c r="R195" s="239">
        <v>25</v>
      </c>
      <c r="S195" s="240"/>
      <c r="T195" s="240"/>
      <c r="U195" s="240"/>
      <c r="V195" s="240"/>
      <c r="W195" s="240"/>
      <c r="X195" s="240"/>
      <c r="Y195" s="238">
        <v>277481.02</v>
      </c>
      <c r="Z195" s="239">
        <v>2</v>
      </c>
      <c r="AA195" s="240"/>
      <c r="AB195" s="240"/>
      <c r="AC195" s="240"/>
      <c r="AD195" s="240"/>
      <c r="AE195" s="240"/>
      <c r="AF195" s="240"/>
      <c r="AG195" s="238">
        <v>138740.51</v>
      </c>
      <c r="AH195" s="239">
        <v>1</v>
      </c>
      <c r="AI195" s="238">
        <v>4578436.83</v>
      </c>
      <c r="AJ195" s="239">
        <v>33</v>
      </c>
    </row>
    <row r="196" spans="1:36" s="235" customFormat="1" ht="21.75" customHeight="1" x14ac:dyDescent="0.25">
      <c r="A196" s="236" t="s">
        <v>281</v>
      </c>
      <c r="B196" s="237">
        <v>48</v>
      </c>
      <c r="C196" s="238">
        <v>449374.1</v>
      </c>
      <c r="D196" s="239">
        <v>5</v>
      </c>
      <c r="E196" s="238">
        <v>1977246.04</v>
      </c>
      <c r="F196" s="239">
        <v>22</v>
      </c>
      <c r="G196" s="240"/>
      <c r="H196" s="240"/>
      <c r="I196" s="240"/>
      <c r="J196" s="240"/>
      <c r="K196" s="240"/>
      <c r="L196" s="240"/>
      <c r="M196" s="240"/>
      <c r="N196" s="240"/>
      <c r="O196" s="240"/>
      <c r="P196" s="240"/>
      <c r="Q196" s="240"/>
      <c r="R196" s="240"/>
      <c r="S196" s="238">
        <v>89874.82</v>
      </c>
      <c r="T196" s="239">
        <v>1</v>
      </c>
      <c r="U196" s="240"/>
      <c r="V196" s="240"/>
      <c r="W196" s="240"/>
      <c r="X196" s="240"/>
      <c r="Y196" s="240"/>
      <c r="Z196" s="240"/>
      <c r="AA196" s="240"/>
      <c r="AB196" s="240"/>
      <c r="AC196" s="240"/>
      <c r="AD196" s="240"/>
      <c r="AE196" s="240"/>
      <c r="AF196" s="240"/>
      <c r="AG196" s="240"/>
      <c r="AH196" s="240"/>
      <c r="AI196" s="238">
        <v>2516494.96</v>
      </c>
      <c r="AJ196" s="239">
        <v>28</v>
      </c>
    </row>
    <row r="197" spans="1:36" s="235" customFormat="1" ht="11.25" customHeight="1" x14ac:dyDescent="0.25">
      <c r="A197" s="236" t="s">
        <v>281</v>
      </c>
      <c r="B197" s="237">
        <v>49</v>
      </c>
      <c r="C197" s="240"/>
      <c r="D197" s="240"/>
      <c r="E197" s="238">
        <v>131883.23000000001</v>
      </c>
      <c r="F197" s="239">
        <v>1</v>
      </c>
      <c r="G197" s="240"/>
      <c r="H197" s="240"/>
      <c r="I197" s="240"/>
      <c r="J197" s="240"/>
      <c r="K197" s="240"/>
      <c r="L197" s="240"/>
      <c r="M197" s="240"/>
      <c r="N197" s="240"/>
      <c r="O197" s="240"/>
      <c r="P197" s="240"/>
      <c r="Q197" s="240"/>
      <c r="R197" s="240"/>
      <c r="S197" s="240"/>
      <c r="T197" s="240"/>
      <c r="U197" s="240"/>
      <c r="V197" s="240"/>
      <c r="W197" s="240"/>
      <c r="X197" s="240"/>
      <c r="Y197" s="240"/>
      <c r="Z197" s="240"/>
      <c r="AA197" s="240"/>
      <c r="AB197" s="240"/>
      <c r="AC197" s="240"/>
      <c r="AD197" s="240"/>
      <c r="AE197" s="240"/>
      <c r="AF197" s="240"/>
      <c r="AG197" s="240"/>
      <c r="AH197" s="240"/>
      <c r="AI197" s="238">
        <v>131883.23000000001</v>
      </c>
      <c r="AJ197" s="239">
        <v>1</v>
      </c>
    </row>
    <row r="198" spans="1:36" s="235" customFormat="1" ht="21.75" customHeight="1" x14ac:dyDescent="0.25">
      <c r="A198" s="236" t="s">
        <v>297</v>
      </c>
      <c r="B198" s="237">
        <v>50</v>
      </c>
      <c r="C198" s="240"/>
      <c r="D198" s="240"/>
      <c r="E198" s="240"/>
      <c r="F198" s="240"/>
      <c r="G198" s="238">
        <v>116745.25</v>
      </c>
      <c r="H198" s="239">
        <v>1</v>
      </c>
      <c r="I198" s="240"/>
      <c r="J198" s="240"/>
      <c r="K198" s="240"/>
      <c r="L198" s="240"/>
      <c r="M198" s="240"/>
      <c r="N198" s="240"/>
      <c r="O198" s="238">
        <v>116745.25</v>
      </c>
      <c r="P198" s="239">
        <v>1</v>
      </c>
      <c r="Q198" s="240"/>
      <c r="R198" s="240"/>
      <c r="S198" s="240"/>
      <c r="T198" s="240"/>
      <c r="U198" s="240"/>
      <c r="V198" s="240"/>
      <c r="W198" s="240"/>
      <c r="X198" s="240"/>
      <c r="Y198" s="240"/>
      <c r="Z198" s="240"/>
      <c r="AA198" s="240"/>
      <c r="AB198" s="240"/>
      <c r="AC198" s="240"/>
      <c r="AD198" s="240"/>
      <c r="AE198" s="240"/>
      <c r="AF198" s="240"/>
      <c r="AG198" s="240"/>
      <c r="AH198" s="240"/>
      <c r="AI198" s="238">
        <v>233490.5</v>
      </c>
      <c r="AJ198" s="239">
        <v>2</v>
      </c>
    </row>
    <row r="199" spans="1:36" s="243" customFormat="1" ht="21.75" customHeight="1" x14ac:dyDescent="0.25">
      <c r="A199" s="347" t="s">
        <v>4</v>
      </c>
      <c r="B199" s="347"/>
      <c r="C199" s="241">
        <v>17404050.149999999</v>
      </c>
      <c r="D199" s="242">
        <v>111</v>
      </c>
      <c r="E199" s="241">
        <v>5965019.4000000004</v>
      </c>
      <c r="F199" s="242">
        <v>39</v>
      </c>
      <c r="G199" s="241">
        <v>116745.25</v>
      </c>
      <c r="H199" s="242">
        <v>1</v>
      </c>
      <c r="I199" s="241">
        <v>6922848.8399999999</v>
      </c>
      <c r="J199" s="242">
        <v>102</v>
      </c>
      <c r="K199" s="241">
        <v>1825412.44</v>
      </c>
      <c r="L199" s="242">
        <v>15</v>
      </c>
      <c r="M199" s="241">
        <v>483380.16</v>
      </c>
      <c r="N199" s="242">
        <v>4</v>
      </c>
      <c r="O199" s="241">
        <v>440820.25</v>
      </c>
      <c r="P199" s="242">
        <v>4</v>
      </c>
      <c r="Q199" s="241">
        <v>12163863.779999999</v>
      </c>
      <c r="R199" s="242">
        <v>68</v>
      </c>
      <c r="S199" s="241">
        <v>89874.82</v>
      </c>
      <c r="T199" s="242">
        <v>1</v>
      </c>
      <c r="U199" s="241">
        <v>2208481.35</v>
      </c>
      <c r="V199" s="242">
        <v>8</v>
      </c>
      <c r="W199" s="241">
        <v>5787841.1100000003</v>
      </c>
      <c r="X199" s="242">
        <v>30</v>
      </c>
      <c r="Y199" s="241">
        <v>398326.06</v>
      </c>
      <c r="Z199" s="242">
        <v>3</v>
      </c>
      <c r="AA199" s="241">
        <v>2208481.35</v>
      </c>
      <c r="AB199" s="242">
        <v>8</v>
      </c>
      <c r="AC199" s="241">
        <v>254426.92</v>
      </c>
      <c r="AD199" s="242">
        <v>2</v>
      </c>
      <c r="AE199" s="241">
        <v>2620502.5699999998</v>
      </c>
      <c r="AF199" s="242">
        <v>15</v>
      </c>
      <c r="AG199" s="241">
        <v>4461377.8099999996</v>
      </c>
      <c r="AH199" s="242">
        <v>24</v>
      </c>
      <c r="AI199" s="241">
        <v>63351452.259999998</v>
      </c>
      <c r="AJ199" s="242">
        <v>435</v>
      </c>
    </row>
  </sheetData>
  <mergeCells count="112">
    <mergeCell ref="AI165:AJ165"/>
    <mergeCell ref="A199:B199"/>
    <mergeCell ref="AD1:AJ2"/>
    <mergeCell ref="N1:V2"/>
    <mergeCell ref="W165:X165"/>
    <mergeCell ref="Y165:Z165"/>
    <mergeCell ref="AA165:AB165"/>
    <mergeCell ref="AC165:AD165"/>
    <mergeCell ref="AE165:AF165"/>
    <mergeCell ref="AG165:AH165"/>
    <mergeCell ref="K165:L165"/>
    <mergeCell ref="M165:N165"/>
    <mergeCell ref="O165:P165"/>
    <mergeCell ref="Q165:R165"/>
    <mergeCell ref="S165:T165"/>
    <mergeCell ref="U165:V165"/>
    <mergeCell ref="A165:A167"/>
    <mergeCell ref="B165:B167"/>
    <mergeCell ref="C165:D165"/>
    <mergeCell ref="E165:F165"/>
    <mergeCell ref="G165:H165"/>
    <mergeCell ref="I165:J165"/>
    <mergeCell ref="AI125:AJ125"/>
    <mergeCell ref="A160:B160"/>
    <mergeCell ref="B162:AJ162"/>
    <mergeCell ref="A163:AI163"/>
    <mergeCell ref="W125:X125"/>
    <mergeCell ref="Y125:Z125"/>
    <mergeCell ref="AA125:AB125"/>
    <mergeCell ref="AC125:AD125"/>
    <mergeCell ref="AE125:AF125"/>
    <mergeCell ref="AG125:AH125"/>
    <mergeCell ref="K125:L125"/>
    <mergeCell ref="M125:N125"/>
    <mergeCell ref="O125:P125"/>
    <mergeCell ref="Q125:R125"/>
    <mergeCell ref="S125:T125"/>
    <mergeCell ref="U125:V125"/>
    <mergeCell ref="A125:A127"/>
    <mergeCell ref="B125:B127"/>
    <mergeCell ref="C125:D125"/>
    <mergeCell ref="E125:F125"/>
    <mergeCell ref="G125:H125"/>
    <mergeCell ref="I125:J125"/>
    <mergeCell ref="AI90:AJ90"/>
    <mergeCell ref="A120:B120"/>
    <mergeCell ref="B122:AJ122"/>
    <mergeCell ref="A123:AI123"/>
    <mergeCell ref="W90:X90"/>
    <mergeCell ref="Y90:Z90"/>
    <mergeCell ref="AA90:AB90"/>
    <mergeCell ref="AC90:AD90"/>
    <mergeCell ref="AE90:AF90"/>
    <mergeCell ref="AG90:AH90"/>
    <mergeCell ref="K90:L90"/>
    <mergeCell ref="M90:N90"/>
    <mergeCell ref="O90:P90"/>
    <mergeCell ref="Q90:R90"/>
    <mergeCell ref="S90:T90"/>
    <mergeCell ref="U90:V90"/>
    <mergeCell ref="A90:A92"/>
    <mergeCell ref="B90:B92"/>
    <mergeCell ref="C90:D90"/>
    <mergeCell ref="E90:F90"/>
    <mergeCell ref="G90:H90"/>
    <mergeCell ref="I90:J90"/>
    <mergeCell ref="AI51:AJ51"/>
    <mergeCell ref="A85:B85"/>
    <mergeCell ref="B87:AJ87"/>
    <mergeCell ref="A88:AI88"/>
    <mergeCell ref="W51:X51"/>
    <mergeCell ref="Y51:Z51"/>
    <mergeCell ref="AA51:AB51"/>
    <mergeCell ref="AC51:AD51"/>
    <mergeCell ref="AE51:AF51"/>
    <mergeCell ref="AG51:AH51"/>
    <mergeCell ref="K51:L51"/>
    <mergeCell ref="M51:N51"/>
    <mergeCell ref="O51:P51"/>
    <mergeCell ref="Q51:R51"/>
    <mergeCell ref="S51:T51"/>
    <mergeCell ref="U51:V51"/>
    <mergeCell ref="A51:A53"/>
    <mergeCell ref="B51:B53"/>
    <mergeCell ref="C51:D51"/>
    <mergeCell ref="E51:F51"/>
    <mergeCell ref="G51:H51"/>
    <mergeCell ref="I51:J51"/>
    <mergeCell ref="A46:B46"/>
    <mergeCell ref="B48:AJ48"/>
    <mergeCell ref="A49:AI49"/>
    <mergeCell ref="W7:X7"/>
    <mergeCell ref="Y7:Z7"/>
    <mergeCell ref="AA7:AB7"/>
    <mergeCell ref="AC7:AD7"/>
    <mergeCell ref="AE7:AF7"/>
    <mergeCell ref="AG7:AH7"/>
    <mergeCell ref="K7:L7"/>
    <mergeCell ref="M7:N7"/>
    <mergeCell ref="O7:P7"/>
    <mergeCell ref="Q7:R7"/>
    <mergeCell ref="S7:T7"/>
    <mergeCell ref="U7:V7"/>
    <mergeCell ref="B4:AJ4"/>
    <mergeCell ref="A5:AI5"/>
    <mergeCell ref="A7:A9"/>
    <mergeCell ref="B7:B9"/>
    <mergeCell ref="C7:D7"/>
    <mergeCell ref="E7:F7"/>
    <mergeCell ref="G7:H7"/>
    <mergeCell ref="I7:J7"/>
    <mergeCell ref="AI7:AJ7"/>
  </mergeCells>
  <pageMargins left="0.75" right="0.75" top="1" bottom="1" header="0.5" footer="0.5"/>
  <pageSetup paperSize="9" scale="37" orientation="landscape" verticalDpi="0" r:id="rId1"/>
  <rowBreaks count="5" manualBreakCount="5">
    <brk id="46" max="16383" man="1"/>
    <brk id="85" max="16383" man="1"/>
    <brk id="120" max="16383" man="1"/>
    <brk id="160" max="16383" man="1"/>
    <brk id="19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U199"/>
  <sheetViews>
    <sheetView view="pageBreakPreview" zoomScale="60" zoomScaleNormal="59" workbookViewId="0">
      <pane ySplit="2" topLeftCell="A173" activePane="bottomLeft" state="frozen"/>
      <selection pane="bottomLeft" activeCell="A3" sqref="A3:XFD3"/>
    </sheetView>
  </sheetViews>
  <sheetFormatPr defaultRowHeight="11.25" x14ac:dyDescent="0.2"/>
  <cols>
    <col min="1" max="1" width="12.85546875" style="231" customWidth="1"/>
    <col min="2" max="2" width="4.140625" style="231" customWidth="1"/>
    <col min="3" max="3" width="10.5703125" style="231" customWidth="1"/>
    <col min="4" max="4" width="9" style="231" customWidth="1"/>
    <col min="5" max="5" width="11.85546875" style="231" customWidth="1"/>
    <col min="6" max="8" width="9" style="231" customWidth="1"/>
    <col min="9" max="9" width="13.42578125" style="231" customWidth="1"/>
    <col min="10" max="10" width="9" style="231" customWidth="1"/>
    <col min="11" max="11" width="10.7109375" style="231" customWidth="1"/>
    <col min="12" max="12" width="9" style="231" customWidth="1"/>
    <col min="13" max="13" width="10.28515625" style="231" customWidth="1"/>
    <col min="14" max="16" width="9" style="231" customWidth="1"/>
    <col min="17" max="17" width="12.85546875" style="231" customWidth="1"/>
    <col min="18" max="20" width="9" style="231" customWidth="1"/>
    <col min="21" max="21" width="11.140625" style="231" customWidth="1"/>
    <col min="22" max="22" width="9" style="231" customWidth="1"/>
    <col min="23" max="23" width="10" style="231" customWidth="1"/>
    <col min="24" max="26" width="9" style="231" customWidth="1"/>
    <col min="27" max="27" width="10.42578125" style="231" customWidth="1"/>
    <col min="28" max="30" width="9" style="231" customWidth="1"/>
    <col min="31" max="31" width="10" style="231" customWidth="1"/>
    <col min="32" max="32" width="9" style="231" customWidth="1"/>
    <col min="33" max="33" width="10.5703125" style="231" customWidth="1"/>
    <col min="34" max="34" width="9" style="231" customWidth="1"/>
    <col min="35" max="35" width="11.7109375" style="231" customWidth="1"/>
    <col min="36" max="47" width="9" style="231" customWidth="1"/>
    <col min="48" max="256" width="9.140625" style="232" customWidth="1"/>
    <col min="257" max="257" width="12.85546875" style="232" customWidth="1"/>
    <col min="258" max="258" width="4.140625" style="232" customWidth="1"/>
    <col min="259" max="259" width="10.5703125" style="232" customWidth="1"/>
    <col min="260" max="260" width="9" style="232" customWidth="1"/>
    <col min="261" max="261" width="11.85546875" style="232" customWidth="1"/>
    <col min="262" max="264" width="9" style="232" customWidth="1"/>
    <col min="265" max="265" width="13.42578125" style="232" customWidth="1"/>
    <col min="266" max="266" width="9" style="232" customWidth="1"/>
    <col min="267" max="267" width="10.7109375" style="232" customWidth="1"/>
    <col min="268" max="268" width="9" style="232" customWidth="1"/>
    <col min="269" max="269" width="10.28515625" style="232" customWidth="1"/>
    <col min="270" max="272" width="9" style="232" customWidth="1"/>
    <col min="273" max="273" width="12.85546875" style="232" customWidth="1"/>
    <col min="274" max="276" width="9" style="232" customWidth="1"/>
    <col min="277" max="277" width="11.140625" style="232" customWidth="1"/>
    <col min="278" max="278" width="9" style="232" customWidth="1"/>
    <col min="279" max="279" width="10" style="232" customWidth="1"/>
    <col min="280" max="282" width="9" style="232" customWidth="1"/>
    <col min="283" max="283" width="10.42578125" style="232" customWidth="1"/>
    <col min="284" max="286" width="9" style="232" customWidth="1"/>
    <col min="287" max="287" width="10" style="232" customWidth="1"/>
    <col min="288" max="288" width="9" style="232" customWidth="1"/>
    <col min="289" max="289" width="9.7109375" style="232" customWidth="1"/>
    <col min="290" max="290" width="9" style="232" customWidth="1"/>
    <col min="291" max="291" width="11.7109375" style="232" customWidth="1"/>
    <col min="292" max="303" width="9" style="232" customWidth="1"/>
    <col min="304" max="512" width="9.140625" style="232" customWidth="1"/>
    <col min="513" max="513" width="12.85546875" style="232" customWidth="1"/>
    <col min="514" max="514" width="4.140625" style="232" customWidth="1"/>
    <col min="515" max="515" width="10.5703125" style="232" customWidth="1"/>
    <col min="516" max="516" width="9" style="232" customWidth="1"/>
    <col min="517" max="517" width="11.85546875" style="232" customWidth="1"/>
    <col min="518" max="520" width="9" style="232" customWidth="1"/>
    <col min="521" max="521" width="13.42578125" style="232" customWidth="1"/>
    <col min="522" max="522" width="9" style="232" customWidth="1"/>
    <col min="523" max="523" width="10.7109375" style="232" customWidth="1"/>
    <col min="524" max="524" width="9" style="232" customWidth="1"/>
    <col min="525" max="525" width="10.28515625" style="232" customWidth="1"/>
    <col min="526" max="528" width="9" style="232" customWidth="1"/>
    <col min="529" max="529" width="12.85546875" style="232" customWidth="1"/>
    <col min="530" max="532" width="9" style="232" customWidth="1"/>
    <col min="533" max="533" width="11.140625" style="232" customWidth="1"/>
    <col min="534" max="534" width="9" style="232" customWidth="1"/>
    <col min="535" max="535" width="10" style="232" customWidth="1"/>
    <col min="536" max="538" width="9" style="232" customWidth="1"/>
    <col min="539" max="539" width="10.42578125" style="232" customWidth="1"/>
    <col min="540" max="542" width="9" style="232" customWidth="1"/>
    <col min="543" max="543" width="10" style="232" customWidth="1"/>
    <col min="544" max="544" width="9" style="232" customWidth="1"/>
    <col min="545" max="545" width="9.7109375" style="232" customWidth="1"/>
    <col min="546" max="546" width="9" style="232" customWidth="1"/>
    <col min="547" max="547" width="11.7109375" style="232" customWidth="1"/>
    <col min="548" max="559" width="9" style="232" customWidth="1"/>
    <col min="560" max="768" width="9.140625" style="232" customWidth="1"/>
    <col min="769" max="769" width="12.85546875" style="232" customWidth="1"/>
    <col min="770" max="770" width="4.140625" style="232" customWidth="1"/>
    <col min="771" max="771" width="10.5703125" style="232" customWidth="1"/>
    <col min="772" max="772" width="9" style="232" customWidth="1"/>
    <col min="773" max="773" width="11.85546875" style="232" customWidth="1"/>
    <col min="774" max="776" width="9" style="232" customWidth="1"/>
    <col min="777" max="777" width="13.42578125" style="232" customWidth="1"/>
    <col min="778" max="778" width="9" style="232" customWidth="1"/>
    <col min="779" max="779" width="10.7109375" style="232" customWidth="1"/>
    <col min="780" max="780" width="9" style="232" customWidth="1"/>
    <col min="781" max="781" width="10.28515625" style="232" customWidth="1"/>
    <col min="782" max="784" width="9" style="232" customWidth="1"/>
    <col min="785" max="785" width="12.85546875" style="232" customWidth="1"/>
    <col min="786" max="788" width="9" style="232" customWidth="1"/>
    <col min="789" max="789" width="11.140625" style="232" customWidth="1"/>
    <col min="790" max="790" width="9" style="232" customWidth="1"/>
    <col min="791" max="791" width="10" style="232" customWidth="1"/>
    <col min="792" max="794" width="9" style="232" customWidth="1"/>
    <col min="795" max="795" width="10.42578125" style="232" customWidth="1"/>
    <col min="796" max="798" width="9" style="232" customWidth="1"/>
    <col min="799" max="799" width="10" style="232" customWidth="1"/>
    <col min="800" max="800" width="9" style="232" customWidth="1"/>
    <col min="801" max="801" width="9.7109375" style="232" customWidth="1"/>
    <col min="802" max="802" width="9" style="232" customWidth="1"/>
    <col min="803" max="803" width="11.7109375" style="232" customWidth="1"/>
    <col min="804" max="815" width="9" style="232" customWidth="1"/>
    <col min="816" max="1024" width="9.140625" style="232" customWidth="1"/>
    <col min="1025" max="1025" width="12.85546875" style="232" customWidth="1"/>
    <col min="1026" max="1026" width="4.140625" style="232" customWidth="1"/>
    <col min="1027" max="1027" width="10.5703125" style="232" customWidth="1"/>
    <col min="1028" max="1028" width="9" style="232" customWidth="1"/>
    <col min="1029" max="1029" width="11.85546875" style="232" customWidth="1"/>
    <col min="1030" max="1032" width="9" style="232" customWidth="1"/>
    <col min="1033" max="1033" width="13.42578125" style="232" customWidth="1"/>
    <col min="1034" max="1034" width="9" style="232" customWidth="1"/>
    <col min="1035" max="1035" width="10.7109375" style="232" customWidth="1"/>
    <col min="1036" max="1036" width="9" style="232" customWidth="1"/>
    <col min="1037" max="1037" width="10.28515625" style="232" customWidth="1"/>
    <col min="1038" max="1040" width="9" style="232" customWidth="1"/>
    <col min="1041" max="1041" width="12.85546875" style="232" customWidth="1"/>
    <col min="1042" max="1044" width="9" style="232" customWidth="1"/>
    <col min="1045" max="1045" width="11.140625" style="232" customWidth="1"/>
    <col min="1046" max="1046" width="9" style="232" customWidth="1"/>
    <col min="1047" max="1047" width="10" style="232" customWidth="1"/>
    <col min="1048" max="1050" width="9" style="232" customWidth="1"/>
    <col min="1051" max="1051" width="10.42578125" style="232" customWidth="1"/>
    <col min="1052" max="1054" width="9" style="232" customWidth="1"/>
    <col min="1055" max="1055" width="10" style="232" customWidth="1"/>
    <col min="1056" max="1056" width="9" style="232" customWidth="1"/>
    <col min="1057" max="1057" width="9.7109375" style="232" customWidth="1"/>
    <col min="1058" max="1058" width="9" style="232" customWidth="1"/>
    <col min="1059" max="1059" width="11.7109375" style="232" customWidth="1"/>
    <col min="1060" max="1071" width="9" style="232" customWidth="1"/>
    <col min="1072" max="1280" width="9.140625" style="232" customWidth="1"/>
    <col min="1281" max="1281" width="12.85546875" style="232" customWidth="1"/>
    <col min="1282" max="1282" width="4.140625" style="232" customWidth="1"/>
    <col min="1283" max="1283" width="10.5703125" style="232" customWidth="1"/>
    <col min="1284" max="1284" width="9" style="232" customWidth="1"/>
    <col min="1285" max="1285" width="11.85546875" style="232" customWidth="1"/>
    <col min="1286" max="1288" width="9" style="232" customWidth="1"/>
    <col min="1289" max="1289" width="13.42578125" style="232" customWidth="1"/>
    <col min="1290" max="1290" width="9" style="232" customWidth="1"/>
    <col min="1291" max="1291" width="10.7109375" style="232" customWidth="1"/>
    <col min="1292" max="1292" width="9" style="232" customWidth="1"/>
    <col min="1293" max="1293" width="10.28515625" style="232" customWidth="1"/>
    <col min="1294" max="1296" width="9" style="232" customWidth="1"/>
    <col min="1297" max="1297" width="12.85546875" style="232" customWidth="1"/>
    <col min="1298" max="1300" width="9" style="232" customWidth="1"/>
    <col min="1301" max="1301" width="11.140625" style="232" customWidth="1"/>
    <col min="1302" max="1302" width="9" style="232" customWidth="1"/>
    <col min="1303" max="1303" width="10" style="232" customWidth="1"/>
    <col min="1304" max="1306" width="9" style="232" customWidth="1"/>
    <col min="1307" max="1307" width="10.42578125" style="232" customWidth="1"/>
    <col min="1308" max="1310" width="9" style="232" customWidth="1"/>
    <col min="1311" max="1311" width="10" style="232" customWidth="1"/>
    <col min="1312" max="1312" width="9" style="232" customWidth="1"/>
    <col min="1313" max="1313" width="9.7109375" style="232" customWidth="1"/>
    <col min="1314" max="1314" width="9" style="232" customWidth="1"/>
    <col min="1315" max="1315" width="11.7109375" style="232" customWidth="1"/>
    <col min="1316" max="1327" width="9" style="232" customWidth="1"/>
    <col min="1328" max="1536" width="9.140625" style="232" customWidth="1"/>
    <col min="1537" max="1537" width="12.85546875" style="232" customWidth="1"/>
    <col min="1538" max="1538" width="4.140625" style="232" customWidth="1"/>
    <col min="1539" max="1539" width="10.5703125" style="232" customWidth="1"/>
    <col min="1540" max="1540" width="9" style="232" customWidth="1"/>
    <col min="1541" max="1541" width="11.85546875" style="232" customWidth="1"/>
    <col min="1542" max="1544" width="9" style="232" customWidth="1"/>
    <col min="1545" max="1545" width="13.42578125" style="232" customWidth="1"/>
    <col min="1546" max="1546" width="9" style="232" customWidth="1"/>
    <col min="1547" max="1547" width="10.7109375" style="232" customWidth="1"/>
    <col min="1548" max="1548" width="9" style="232" customWidth="1"/>
    <col min="1549" max="1549" width="10.28515625" style="232" customWidth="1"/>
    <col min="1550" max="1552" width="9" style="232" customWidth="1"/>
    <col min="1553" max="1553" width="12.85546875" style="232" customWidth="1"/>
    <col min="1554" max="1556" width="9" style="232" customWidth="1"/>
    <col min="1557" max="1557" width="11.140625" style="232" customWidth="1"/>
    <col min="1558" max="1558" width="9" style="232" customWidth="1"/>
    <col min="1559" max="1559" width="10" style="232" customWidth="1"/>
    <col min="1560" max="1562" width="9" style="232" customWidth="1"/>
    <col min="1563" max="1563" width="10.42578125" style="232" customWidth="1"/>
    <col min="1564" max="1566" width="9" style="232" customWidth="1"/>
    <col min="1567" max="1567" width="10" style="232" customWidth="1"/>
    <col min="1568" max="1568" width="9" style="232" customWidth="1"/>
    <col min="1569" max="1569" width="9.7109375" style="232" customWidth="1"/>
    <col min="1570" max="1570" width="9" style="232" customWidth="1"/>
    <col min="1571" max="1571" width="11.7109375" style="232" customWidth="1"/>
    <col min="1572" max="1583" width="9" style="232" customWidth="1"/>
    <col min="1584" max="1792" width="9.140625" style="232" customWidth="1"/>
    <col min="1793" max="1793" width="12.85546875" style="232" customWidth="1"/>
    <col min="1794" max="1794" width="4.140625" style="232" customWidth="1"/>
    <col min="1795" max="1795" width="10.5703125" style="232" customWidth="1"/>
    <col min="1796" max="1796" width="9" style="232" customWidth="1"/>
    <col min="1797" max="1797" width="11.85546875" style="232" customWidth="1"/>
    <col min="1798" max="1800" width="9" style="232" customWidth="1"/>
    <col min="1801" max="1801" width="13.42578125" style="232" customWidth="1"/>
    <col min="1802" max="1802" width="9" style="232" customWidth="1"/>
    <col min="1803" max="1803" width="10.7109375" style="232" customWidth="1"/>
    <col min="1804" max="1804" width="9" style="232" customWidth="1"/>
    <col min="1805" max="1805" width="10.28515625" style="232" customWidth="1"/>
    <col min="1806" max="1808" width="9" style="232" customWidth="1"/>
    <col min="1809" max="1809" width="12.85546875" style="232" customWidth="1"/>
    <col min="1810" max="1812" width="9" style="232" customWidth="1"/>
    <col min="1813" max="1813" width="11.140625" style="232" customWidth="1"/>
    <col min="1814" max="1814" width="9" style="232" customWidth="1"/>
    <col min="1815" max="1815" width="10" style="232" customWidth="1"/>
    <col min="1816" max="1818" width="9" style="232" customWidth="1"/>
    <col min="1819" max="1819" width="10.42578125" style="232" customWidth="1"/>
    <col min="1820" max="1822" width="9" style="232" customWidth="1"/>
    <col min="1823" max="1823" width="10" style="232" customWidth="1"/>
    <col min="1824" max="1824" width="9" style="232" customWidth="1"/>
    <col min="1825" max="1825" width="9.7109375" style="232" customWidth="1"/>
    <col min="1826" max="1826" width="9" style="232" customWidth="1"/>
    <col min="1827" max="1827" width="11.7109375" style="232" customWidth="1"/>
    <col min="1828" max="1839" width="9" style="232" customWidth="1"/>
    <col min="1840" max="2048" width="9.140625" style="232" customWidth="1"/>
    <col min="2049" max="2049" width="12.85546875" style="232" customWidth="1"/>
    <col min="2050" max="2050" width="4.140625" style="232" customWidth="1"/>
    <col min="2051" max="2051" width="10.5703125" style="232" customWidth="1"/>
    <col min="2052" max="2052" width="9" style="232" customWidth="1"/>
    <col min="2053" max="2053" width="11.85546875" style="232" customWidth="1"/>
    <col min="2054" max="2056" width="9" style="232" customWidth="1"/>
    <col min="2057" max="2057" width="13.42578125" style="232" customWidth="1"/>
    <col min="2058" max="2058" width="9" style="232" customWidth="1"/>
    <col min="2059" max="2059" width="10.7109375" style="232" customWidth="1"/>
    <col min="2060" max="2060" width="9" style="232" customWidth="1"/>
    <col min="2061" max="2061" width="10.28515625" style="232" customWidth="1"/>
    <col min="2062" max="2064" width="9" style="232" customWidth="1"/>
    <col min="2065" max="2065" width="12.85546875" style="232" customWidth="1"/>
    <col min="2066" max="2068" width="9" style="232" customWidth="1"/>
    <col min="2069" max="2069" width="11.140625" style="232" customWidth="1"/>
    <col min="2070" max="2070" width="9" style="232" customWidth="1"/>
    <col min="2071" max="2071" width="10" style="232" customWidth="1"/>
    <col min="2072" max="2074" width="9" style="232" customWidth="1"/>
    <col min="2075" max="2075" width="10.42578125" style="232" customWidth="1"/>
    <col min="2076" max="2078" width="9" style="232" customWidth="1"/>
    <col min="2079" max="2079" width="10" style="232" customWidth="1"/>
    <col min="2080" max="2080" width="9" style="232" customWidth="1"/>
    <col min="2081" max="2081" width="9.7109375" style="232" customWidth="1"/>
    <col min="2082" max="2082" width="9" style="232" customWidth="1"/>
    <col min="2083" max="2083" width="11.7109375" style="232" customWidth="1"/>
    <col min="2084" max="2095" width="9" style="232" customWidth="1"/>
    <col min="2096" max="2304" width="9.140625" style="232" customWidth="1"/>
    <col min="2305" max="2305" width="12.85546875" style="232" customWidth="1"/>
    <col min="2306" max="2306" width="4.140625" style="232" customWidth="1"/>
    <col min="2307" max="2307" width="10.5703125" style="232" customWidth="1"/>
    <col min="2308" max="2308" width="9" style="232" customWidth="1"/>
    <col min="2309" max="2309" width="11.85546875" style="232" customWidth="1"/>
    <col min="2310" max="2312" width="9" style="232" customWidth="1"/>
    <col min="2313" max="2313" width="13.42578125" style="232" customWidth="1"/>
    <col min="2314" max="2314" width="9" style="232" customWidth="1"/>
    <col min="2315" max="2315" width="10.7109375" style="232" customWidth="1"/>
    <col min="2316" max="2316" width="9" style="232" customWidth="1"/>
    <col min="2317" max="2317" width="10.28515625" style="232" customWidth="1"/>
    <col min="2318" max="2320" width="9" style="232" customWidth="1"/>
    <col min="2321" max="2321" width="12.85546875" style="232" customWidth="1"/>
    <col min="2322" max="2324" width="9" style="232" customWidth="1"/>
    <col min="2325" max="2325" width="11.140625" style="232" customWidth="1"/>
    <col min="2326" max="2326" width="9" style="232" customWidth="1"/>
    <col min="2327" max="2327" width="10" style="232" customWidth="1"/>
    <col min="2328" max="2330" width="9" style="232" customWidth="1"/>
    <col min="2331" max="2331" width="10.42578125" style="232" customWidth="1"/>
    <col min="2332" max="2334" width="9" style="232" customWidth="1"/>
    <col min="2335" max="2335" width="10" style="232" customWidth="1"/>
    <col min="2336" max="2336" width="9" style="232" customWidth="1"/>
    <col min="2337" max="2337" width="9.7109375" style="232" customWidth="1"/>
    <col min="2338" max="2338" width="9" style="232" customWidth="1"/>
    <col min="2339" max="2339" width="11.7109375" style="232" customWidth="1"/>
    <col min="2340" max="2351" width="9" style="232" customWidth="1"/>
    <col min="2352" max="2560" width="9.140625" style="232" customWidth="1"/>
    <col min="2561" max="2561" width="12.85546875" style="232" customWidth="1"/>
    <col min="2562" max="2562" width="4.140625" style="232" customWidth="1"/>
    <col min="2563" max="2563" width="10.5703125" style="232" customWidth="1"/>
    <col min="2564" max="2564" width="9" style="232" customWidth="1"/>
    <col min="2565" max="2565" width="11.85546875" style="232" customWidth="1"/>
    <col min="2566" max="2568" width="9" style="232" customWidth="1"/>
    <col min="2569" max="2569" width="13.42578125" style="232" customWidth="1"/>
    <col min="2570" max="2570" width="9" style="232" customWidth="1"/>
    <col min="2571" max="2571" width="10.7109375" style="232" customWidth="1"/>
    <col min="2572" max="2572" width="9" style="232" customWidth="1"/>
    <col min="2573" max="2573" width="10.28515625" style="232" customWidth="1"/>
    <col min="2574" max="2576" width="9" style="232" customWidth="1"/>
    <col min="2577" max="2577" width="12.85546875" style="232" customWidth="1"/>
    <col min="2578" max="2580" width="9" style="232" customWidth="1"/>
    <col min="2581" max="2581" width="11.140625" style="232" customWidth="1"/>
    <col min="2582" max="2582" width="9" style="232" customWidth="1"/>
    <col min="2583" max="2583" width="10" style="232" customWidth="1"/>
    <col min="2584" max="2586" width="9" style="232" customWidth="1"/>
    <col min="2587" max="2587" width="10.42578125" style="232" customWidth="1"/>
    <col min="2588" max="2590" width="9" style="232" customWidth="1"/>
    <col min="2591" max="2591" width="10" style="232" customWidth="1"/>
    <col min="2592" max="2592" width="9" style="232" customWidth="1"/>
    <col min="2593" max="2593" width="9.7109375" style="232" customWidth="1"/>
    <col min="2594" max="2594" width="9" style="232" customWidth="1"/>
    <col min="2595" max="2595" width="11.7109375" style="232" customWidth="1"/>
    <col min="2596" max="2607" width="9" style="232" customWidth="1"/>
    <col min="2608" max="2816" width="9.140625" style="232" customWidth="1"/>
    <col min="2817" max="2817" width="12.85546875" style="232" customWidth="1"/>
    <col min="2818" max="2818" width="4.140625" style="232" customWidth="1"/>
    <col min="2819" max="2819" width="10.5703125" style="232" customWidth="1"/>
    <col min="2820" max="2820" width="9" style="232" customWidth="1"/>
    <col min="2821" max="2821" width="11.85546875" style="232" customWidth="1"/>
    <col min="2822" max="2824" width="9" style="232" customWidth="1"/>
    <col min="2825" max="2825" width="13.42578125" style="232" customWidth="1"/>
    <col min="2826" max="2826" width="9" style="232" customWidth="1"/>
    <col min="2827" max="2827" width="10.7109375" style="232" customWidth="1"/>
    <col min="2828" max="2828" width="9" style="232" customWidth="1"/>
    <col min="2829" max="2829" width="10.28515625" style="232" customWidth="1"/>
    <col min="2830" max="2832" width="9" style="232" customWidth="1"/>
    <col min="2833" max="2833" width="12.85546875" style="232" customWidth="1"/>
    <col min="2834" max="2836" width="9" style="232" customWidth="1"/>
    <col min="2837" max="2837" width="11.140625" style="232" customWidth="1"/>
    <col min="2838" max="2838" width="9" style="232" customWidth="1"/>
    <col min="2839" max="2839" width="10" style="232" customWidth="1"/>
    <col min="2840" max="2842" width="9" style="232" customWidth="1"/>
    <col min="2843" max="2843" width="10.42578125" style="232" customWidth="1"/>
    <col min="2844" max="2846" width="9" style="232" customWidth="1"/>
    <col min="2847" max="2847" width="10" style="232" customWidth="1"/>
    <col min="2848" max="2848" width="9" style="232" customWidth="1"/>
    <col min="2849" max="2849" width="9.7109375" style="232" customWidth="1"/>
    <col min="2850" max="2850" width="9" style="232" customWidth="1"/>
    <col min="2851" max="2851" width="11.7109375" style="232" customWidth="1"/>
    <col min="2852" max="2863" width="9" style="232" customWidth="1"/>
    <col min="2864" max="3072" width="9.140625" style="232" customWidth="1"/>
    <col min="3073" max="3073" width="12.85546875" style="232" customWidth="1"/>
    <col min="3074" max="3074" width="4.140625" style="232" customWidth="1"/>
    <col min="3075" max="3075" width="10.5703125" style="232" customWidth="1"/>
    <col min="3076" max="3076" width="9" style="232" customWidth="1"/>
    <col min="3077" max="3077" width="11.85546875" style="232" customWidth="1"/>
    <col min="3078" max="3080" width="9" style="232" customWidth="1"/>
    <col min="3081" max="3081" width="13.42578125" style="232" customWidth="1"/>
    <col min="3082" max="3082" width="9" style="232" customWidth="1"/>
    <col min="3083" max="3083" width="10.7109375" style="232" customWidth="1"/>
    <col min="3084" max="3084" width="9" style="232" customWidth="1"/>
    <col min="3085" max="3085" width="10.28515625" style="232" customWidth="1"/>
    <col min="3086" max="3088" width="9" style="232" customWidth="1"/>
    <col min="3089" max="3089" width="12.85546875" style="232" customWidth="1"/>
    <col min="3090" max="3092" width="9" style="232" customWidth="1"/>
    <col min="3093" max="3093" width="11.140625" style="232" customWidth="1"/>
    <col min="3094" max="3094" width="9" style="232" customWidth="1"/>
    <col min="3095" max="3095" width="10" style="232" customWidth="1"/>
    <col min="3096" max="3098" width="9" style="232" customWidth="1"/>
    <col min="3099" max="3099" width="10.42578125" style="232" customWidth="1"/>
    <col min="3100" max="3102" width="9" style="232" customWidth="1"/>
    <col min="3103" max="3103" width="10" style="232" customWidth="1"/>
    <col min="3104" max="3104" width="9" style="232" customWidth="1"/>
    <col min="3105" max="3105" width="9.7109375" style="232" customWidth="1"/>
    <col min="3106" max="3106" width="9" style="232" customWidth="1"/>
    <col min="3107" max="3107" width="11.7109375" style="232" customWidth="1"/>
    <col min="3108" max="3119" width="9" style="232" customWidth="1"/>
    <col min="3120" max="3328" width="9.140625" style="232" customWidth="1"/>
    <col min="3329" max="3329" width="12.85546875" style="232" customWidth="1"/>
    <col min="3330" max="3330" width="4.140625" style="232" customWidth="1"/>
    <col min="3331" max="3331" width="10.5703125" style="232" customWidth="1"/>
    <col min="3332" max="3332" width="9" style="232" customWidth="1"/>
    <col min="3333" max="3333" width="11.85546875" style="232" customWidth="1"/>
    <col min="3334" max="3336" width="9" style="232" customWidth="1"/>
    <col min="3337" max="3337" width="13.42578125" style="232" customWidth="1"/>
    <col min="3338" max="3338" width="9" style="232" customWidth="1"/>
    <col min="3339" max="3339" width="10.7109375" style="232" customWidth="1"/>
    <col min="3340" max="3340" width="9" style="232" customWidth="1"/>
    <col min="3341" max="3341" width="10.28515625" style="232" customWidth="1"/>
    <col min="3342" max="3344" width="9" style="232" customWidth="1"/>
    <col min="3345" max="3345" width="12.85546875" style="232" customWidth="1"/>
    <col min="3346" max="3348" width="9" style="232" customWidth="1"/>
    <col min="3349" max="3349" width="11.140625" style="232" customWidth="1"/>
    <col min="3350" max="3350" width="9" style="232" customWidth="1"/>
    <col min="3351" max="3351" width="10" style="232" customWidth="1"/>
    <col min="3352" max="3354" width="9" style="232" customWidth="1"/>
    <col min="3355" max="3355" width="10.42578125" style="232" customWidth="1"/>
    <col min="3356" max="3358" width="9" style="232" customWidth="1"/>
    <col min="3359" max="3359" width="10" style="232" customWidth="1"/>
    <col min="3360" max="3360" width="9" style="232" customWidth="1"/>
    <col min="3361" max="3361" width="9.7109375" style="232" customWidth="1"/>
    <col min="3362" max="3362" width="9" style="232" customWidth="1"/>
    <col min="3363" max="3363" width="11.7109375" style="232" customWidth="1"/>
    <col min="3364" max="3375" width="9" style="232" customWidth="1"/>
    <col min="3376" max="3584" width="9.140625" style="232" customWidth="1"/>
    <col min="3585" max="3585" width="12.85546875" style="232" customWidth="1"/>
    <col min="3586" max="3586" width="4.140625" style="232" customWidth="1"/>
    <col min="3587" max="3587" width="10.5703125" style="232" customWidth="1"/>
    <col min="3588" max="3588" width="9" style="232" customWidth="1"/>
    <col min="3589" max="3589" width="11.85546875" style="232" customWidth="1"/>
    <col min="3590" max="3592" width="9" style="232" customWidth="1"/>
    <col min="3593" max="3593" width="13.42578125" style="232" customWidth="1"/>
    <col min="3594" max="3594" width="9" style="232" customWidth="1"/>
    <col min="3595" max="3595" width="10.7109375" style="232" customWidth="1"/>
    <col min="3596" max="3596" width="9" style="232" customWidth="1"/>
    <col min="3597" max="3597" width="10.28515625" style="232" customWidth="1"/>
    <col min="3598" max="3600" width="9" style="232" customWidth="1"/>
    <col min="3601" max="3601" width="12.85546875" style="232" customWidth="1"/>
    <col min="3602" max="3604" width="9" style="232" customWidth="1"/>
    <col min="3605" max="3605" width="11.140625" style="232" customWidth="1"/>
    <col min="3606" max="3606" width="9" style="232" customWidth="1"/>
    <col min="3607" max="3607" width="10" style="232" customWidth="1"/>
    <col min="3608" max="3610" width="9" style="232" customWidth="1"/>
    <col min="3611" max="3611" width="10.42578125" style="232" customWidth="1"/>
    <col min="3612" max="3614" width="9" style="232" customWidth="1"/>
    <col min="3615" max="3615" width="10" style="232" customWidth="1"/>
    <col min="3616" max="3616" width="9" style="232" customWidth="1"/>
    <col min="3617" max="3617" width="9.7109375" style="232" customWidth="1"/>
    <col min="3618" max="3618" width="9" style="232" customWidth="1"/>
    <col min="3619" max="3619" width="11.7109375" style="232" customWidth="1"/>
    <col min="3620" max="3631" width="9" style="232" customWidth="1"/>
    <col min="3632" max="3840" width="9.140625" style="232" customWidth="1"/>
    <col min="3841" max="3841" width="12.85546875" style="232" customWidth="1"/>
    <col min="3842" max="3842" width="4.140625" style="232" customWidth="1"/>
    <col min="3843" max="3843" width="10.5703125" style="232" customWidth="1"/>
    <col min="3844" max="3844" width="9" style="232" customWidth="1"/>
    <col min="3845" max="3845" width="11.85546875" style="232" customWidth="1"/>
    <col min="3846" max="3848" width="9" style="232" customWidth="1"/>
    <col min="3849" max="3849" width="13.42578125" style="232" customWidth="1"/>
    <col min="3850" max="3850" width="9" style="232" customWidth="1"/>
    <col min="3851" max="3851" width="10.7109375" style="232" customWidth="1"/>
    <col min="3852" max="3852" width="9" style="232" customWidth="1"/>
    <col min="3853" max="3853" width="10.28515625" style="232" customWidth="1"/>
    <col min="3854" max="3856" width="9" style="232" customWidth="1"/>
    <col min="3857" max="3857" width="12.85546875" style="232" customWidth="1"/>
    <col min="3858" max="3860" width="9" style="232" customWidth="1"/>
    <col min="3861" max="3861" width="11.140625" style="232" customWidth="1"/>
    <col min="3862" max="3862" width="9" style="232" customWidth="1"/>
    <col min="3863" max="3863" width="10" style="232" customWidth="1"/>
    <col min="3864" max="3866" width="9" style="232" customWidth="1"/>
    <col min="3867" max="3867" width="10.42578125" style="232" customWidth="1"/>
    <col min="3868" max="3870" width="9" style="232" customWidth="1"/>
    <col min="3871" max="3871" width="10" style="232" customWidth="1"/>
    <col min="3872" max="3872" width="9" style="232" customWidth="1"/>
    <col min="3873" max="3873" width="9.7109375" style="232" customWidth="1"/>
    <col min="3874" max="3874" width="9" style="232" customWidth="1"/>
    <col min="3875" max="3875" width="11.7109375" style="232" customWidth="1"/>
    <col min="3876" max="3887" width="9" style="232" customWidth="1"/>
    <col min="3888" max="4096" width="9.140625" style="232" customWidth="1"/>
    <col min="4097" max="4097" width="12.85546875" style="232" customWidth="1"/>
    <col min="4098" max="4098" width="4.140625" style="232" customWidth="1"/>
    <col min="4099" max="4099" width="10.5703125" style="232" customWidth="1"/>
    <col min="4100" max="4100" width="9" style="232" customWidth="1"/>
    <col min="4101" max="4101" width="11.85546875" style="232" customWidth="1"/>
    <col min="4102" max="4104" width="9" style="232" customWidth="1"/>
    <col min="4105" max="4105" width="13.42578125" style="232" customWidth="1"/>
    <col min="4106" max="4106" width="9" style="232" customWidth="1"/>
    <col min="4107" max="4107" width="10.7109375" style="232" customWidth="1"/>
    <col min="4108" max="4108" width="9" style="232" customWidth="1"/>
    <col min="4109" max="4109" width="10.28515625" style="232" customWidth="1"/>
    <col min="4110" max="4112" width="9" style="232" customWidth="1"/>
    <col min="4113" max="4113" width="12.85546875" style="232" customWidth="1"/>
    <col min="4114" max="4116" width="9" style="232" customWidth="1"/>
    <col min="4117" max="4117" width="11.140625" style="232" customWidth="1"/>
    <col min="4118" max="4118" width="9" style="232" customWidth="1"/>
    <col min="4119" max="4119" width="10" style="232" customWidth="1"/>
    <col min="4120" max="4122" width="9" style="232" customWidth="1"/>
    <col min="4123" max="4123" width="10.42578125" style="232" customWidth="1"/>
    <col min="4124" max="4126" width="9" style="232" customWidth="1"/>
    <col min="4127" max="4127" width="10" style="232" customWidth="1"/>
    <col min="4128" max="4128" width="9" style="232" customWidth="1"/>
    <col min="4129" max="4129" width="9.7109375" style="232" customWidth="1"/>
    <col min="4130" max="4130" width="9" style="232" customWidth="1"/>
    <col min="4131" max="4131" width="11.7109375" style="232" customWidth="1"/>
    <col min="4132" max="4143" width="9" style="232" customWidth="1"/>
    <col min="4144" max="4352" width="9.140625" style="232" customWidth="1"/>
    <col min="4353" max="4353" width="12.85546875" style="232" customWidth="1"/>
    <col min="4354" max="4354" width="4.140625" style="232" customWidth="1"/>
    <col min="4355" max="4355" width="10.5703125" style="232" customWidth="1"/>
    <col min="4356" max="4356" width="9" style="232" customWidth="1"/>
    <col min="4357" max="4357" width="11.85546875" style="232" customWidth="1"/>
    <col min="4358" max="4360" width="9" style="232" customWidth="1"/>
    <col min="4361" max="4361" width="13.42578125" style="232" customWidth="1"/>
    <col min="4362" max="4362" width="9" style="232" customWidth="1"/>
    <col min="4363" max="4363" width="10.7109375" style="232" customWidth="1"/>
    <col min="4364" max="4364" width="9" style="232" customWidth="1"/>
    <col min="4365" max="4365" width="10.28515625" style="232" customWidth="1"/>
    <col min="4366" max="4368" width="9" style="232" customWidth="1"/>
    <col min="4369" max="4369" width="12.85546875" style="232" customWidth="1"/>
    <col min="4370" max="4372" width="9" style="232" customWidth="1"/>
    <col min="4373" max="4373" width="11.140625" style="232" customWidth="1"/>
    <col min="4374" max="4374" width="9" style="232" customWidth="1"/>
    <col min="4375" max="4375" width="10" style="232" customWidth="1"/>
    <col min="4376" max="4378" width="9" style="232" customWidth="1"/>
    <col min="4379" max="4379" width="10.42578125" style="232" customWidth="1"/>
    <col min="4380" max="4382" width="9" style="232" customWidth="1"/>
    <col min="4383" max="4383" width="10" style="232" customWidth="1"/>
    <col min="4384" max="4384" width="9" style="232" customWidth="1"/>
    <col min="4385" max="4385" width="9.7109375" style="232" customWidth="1"/>
    <col min="4386" max="4386" width="9" style="232" customWidth="1"/>
    <col min="4387" max="4387" width="11.7109375" style="232" customWidth="1"/>
    <col min="4388" max="4399" width="9" style="232" customWidth="1"/>
    <col min="4400" max="4608" width="9.140625" style="232" customWidth="1"/>
    <col min="4609" max="4609" width="12.85546875" style="232" customWidth="1"/>
    <col min="4610" max="4610" width="4.140625" style="232" customWidth="1"/>
    <col min="4611" max="4611" width="10.5703125" style="232" customWidth="1"/>
    <col min="4612" max="4612" width="9" style="232" customWidth="1"/>
    <col min="4613" max="4613" width="11.85546875" style="232" customWidth="1"/>
    <col min="4614" max="4616" width="9" style="232" customWidth="1"/>
    <col min="4617" max="4617" width="13.42578125" style="232" customWidth="1"/>
    <col min="4618" max="4618" width="9" style="232" customWidth="1"/>
    <col min="4619" max="4619" width="10.7109375" style="232" customWidth="1"/>
    <col min="4620" max="4620" width="9" style="232" customWidth="1"/>
    <col min="4621" max="4621" width="10.28515625" style="232" customWidth="1"/>
    <col min="4622" max="4624" width="9" style="232" customWidth="1"/>
    <col min="4625" max="4625" width="12.85546875" style="232" customWidth="1"/>
    <col min="4626" max="4628" width="9" style="232" customWidth="1"/>
    <col min="4629" max="4629" width="11.140625" style="232" customWidth="1"/>
    <col min="4630" max="4630" width="9" style="232" customWidth="1"/>
    <col min="4631" max="4631" width="10" style="232" customWidth="1"/>
    <col min="4632" max="4634" width="9" style="232" customWidth="1"/>
    <col min="4635" max="4635" width="10.42578125" style="232" customWidth="1"/>
    <col min="4636" max="4638" width="9" style="232" customWidth="1"/>
    <col min="4639" max="4639" width="10" style="232" customWidth="1"/>
    <col min="4640" max="4640" width="9" style="232" customWidth="1"/>
    <col min="4641" max="4641" width="9.7109375" style="232" customWidth="1"/>
    <col min="4642" max="4642" width="9" style="232" customWidth="1"/>
    <col min="4643" max="4643" width="11.7109375" style="232" customWidth="1"/>
    <col min="4644" max="4655" width="9" style="232" customWidth="1"/>
    <col min="4656" max="4864" width="9.140625" style="232" customWidth="1"/>
    <col min="4865" max="4865" width="12.85546875" style="232" customWidth="1"/>
    <col min="4866" max="4866" width="4.140625" style="232" customWidth="1"/>
    <col min="4867" max="4867" width="10.5703125" style="232" customWidth="1"/>
    <col min="4868" max="4868" width="9" style="232" customWidth="1"/>
    <col min="4869" max="4869" width="11.85546875" style="232" customWidth="1"/>
    <col min="4870" max="4872" width="9" style="232" customWidth="1"/>
    <col min="4873" max="4873" width="13.42578125" style="232" customWidth="1"/>
    <col min="4874" max="4874" width="9" style="232" customWidth="1"/>
    <col min="4875" max="4875" width="10.7109375" style="232" customWidth="1"/>
    <col min="4876" max="4876" width="9" style="232" customWidth="1"/>
    <col min="4877" max="4877" width="10.28515625" style="232" customWidth="1"/>
    <col min="4878" max="4880" width="9" style="232" customWidth="1"/>
    <col min="4881" max="4881" width="12.85546875" style="232" customWidth="1"/>
    <col min="4882" max="4884" width="9" style="232" customWidth="1"/>
    <col min="4885" max="4885" width="11.140625" style="232" customWidth="1"/>
    <col min="4886" max="4886" width="9" style="232" customWidth="1"/>
    <col min="4887" max="4887" width="10" style="232" customWidth="1"/>
    <col min="4888" max="4890" width="9" style="232" customWidth="1"/>
    <col min="4891" max="4891" width="10.42578125" style="232" customWidth="1"/>
    <col min="4892" max="4894" width="9" style="232" customWidth="1"/>
    <col min="4895" max="4895" width="10" style="232" customWidth="1"/>
    <col min="4896" max="4896" width="9" style="232" customWidth="1"/>
    <col min="4897" max="4897" width="9.7109375" style="232" customWidth="1"/>
    <col min="4898" max="4898" width="9" style="232" customWidth="1"/>
    <col min="4899" max="4899" width="11.7109375" style="232" customWidth="1"/>
    <col min="4900" max="4911" width="9" style="232" customWidth="1"/>
    <col min="4912" max="5120" width="9.140625" style="232" customWidth="1"/>
    <col min="5121" max="5121" width="12.85546875" style="232" customWidth="1"/>
    <col min="5122" max="5122" width="4.140625" style="232" customWidth="1"/>
    <col min="5123" max="5123" width="10.5703125" style="232" customWidth="1"/>
    <col min="5124" max="5124" width="9" style="232" customWidth="1"/>
    <col min="5125" max="5125" width="11.85546875" style="232" customWidth="1"/>
    <col min="5126" max="5128" width="9" style="232" customWidth="1"/>
    <col min="5129" max="5129" width="13.42578125" style="232" customWidth="1"/>
    <col min="5130" max="5130" width="9" style="232" customWidth="1"/>
    <col min="5131" max="5131" width="10.7109375" style="232" customWidth="1"/>
    <col min="5132" max="5132" width="9" style="232" customWidth="1"/>
    <col min="5133" max="5133" width="10.28515625" style="232" customWidth="1"/>
    <col min="5134" max="5136" width="9" style="232" customWidth="1"/>
    <col min="5137" max="5137" width="12.85546875" style="232" customWidth="1"/>
    <col min="5138" max="5140" width="9" style="232" customWidth="1"/>
    <col min="5141" max="5141" width="11.140625" style="232" customWidth="1"/>
    <col min="5142" max="5142" width="9" style="232" customWidth="1"/>
    <col min="5143" max="5143" width="10" style="232" customWidth="1"/>
    <col min="5144" max="5146" width="9" style="232" customWidth="1"/>
    <col min="5147" max="5147" width="10.42578125" style="232" customWidth="1"/>
    <col min="5148" max="5150" width="9" style="232" customWidth="1"/>
    <col min="5151" max="5151" width="10" style="232" customWidth="1"/>
    <col min="5152" max="5152" width="9" style="232" customWidth="1"/>
    <col min="5153" max="5153" width="9.7109375" style="232" customWidth="1"/>
    <col min="5154" max="5154" width="9" style="232" customWidth="1"/>
    <col min="5155" max="5155" width="11.7109375" style="232" customWidth="1"/>
    <col min="5156" max="5167" width="9" style="232" customWidth="1"/>
    <col min="5168" max="5376" width="9.140625" style="232" customWidth="1"/>
    <col min="5377" max="5377" width="12.85546875" style="232" customWidth="1"/>
    <col min="5378" max="5378" width="4.140625" style="232" customWidth="1"/>
    <col min="5379" max="5379" width="10.5703125" style="232" customWidth="1"/>
    <col min="5380" max="5380" width="9" style="232" customWidth="1"/>
    <col min="5381" max="5381" width="11.85546875" style="232" customWidth="1"/>
    <col min="5382" max="5384" width="9" style="232" customWidth="1"/>
    <col min="5385" max="5385" width="13.42578125" style="232" customWidth="1"/>
    <col min="5386" max="5386" width="9" style="232" customWidth="1"/>
    <col min="5387" max="5387" width="10.7109375" style="232" customWidth="1"/>
    <col min="5388" max="5388" width="9" style="232" customWidth="1"/>
    <col min="5389" max="5389" width="10.28515625" style="232" customWidth="1"/>
    <col min="5390" max="5392" width="9" style="232" customWidth="1"/>
    <col min="5393" max="5393" width="12.85546875" style="232" customWidth="1"/>
    <col min="5394" max="5396" width="9" style="232" customWidth="1"/>
    <col min="5397" max="5397" width="11.140625" style="232" customWidth="1"/>
    <col min="5398" max="5398" width="9" style="232" customWidth="1"/>
    <col min="5399" max="5399" width="10" style="232" customWidth="1"/>
    <col min="5400" max="5402" width="9" style="232" customWidth="1"/>
    <col min="5403" max="5403" width="10.42578125" style="232" customWidth="1"/>
    <col min="5404" max="5406" width="9" style="232" customWidth="1"/>
    <col min="5407" max="5407" width="10" style="232" customWidth="1"/>
    <col min="5408" max="5408" width="9" style="232" customWidth="1"/>
    <col min="5409" max="5409" width="9.7109375" style="232" customWidth="1"/>
    <col min="5410" max="5410" width="9" style="232" customWidth="1"/>
    <col min="5411" max="5411" width="11.7109375" style="232" customWidth="1"/>
    <col min="5412" max="5423" width="9" style="232" customWidth="1"/>
    <col min="5424" max="5632" width="9.140625" style="232" customWidth="1"/>
    <col min="5633" max="5633" width="12.85546875" style="232" customWidth="1"/>
    <col min="5634" max="5634" width="4.140625" style="232" customWidth="1"/>
    <col min="5635" max="5635" width="10.5703125" style="232" customWidth="1"/>
    <col min="5636" max="5636" width="9" style="232" customWidth="1"/>
    <col min="5637" max="5637" width="11.85546875" style="232" customWidth="1"/>
    <col min="5638" max="5640" width="9" style="232" customWidth="1"/>
    <col min="5641" max="5641" width="13.42578125" style="232" customWidth="1"/>
    <col min="5642" max="5642" width="9" style="232" customWidth="1"/>
    <col min="5643" max="5643" width="10.7109375" style="232" customWidth="1"/>
    <col min="5644" max="5644" width="9" style="232" customWidth="1"/>
    <col min="5645" max="5645" width="10.28515625" style="232" customWidth="1"/>
    <col min="5646" max="5648" width="9" style="232" customWidth="1"/>
    <col min="5649" max="5649" width="12.85546875" style="232" customWidth="1"/>
    <col min="5650" max="5652" width="9" style="232" customWidth="1"/>
    <col min="5653" max="5653" width="11.140625" style="232" customWidth="1"/>
    <col min="5654" max="5654" width="9" style="232" customWidth="1"/>
    <col min="5655" max="5655" width="10" style="232" customWidth="1"/>
    <col min="5656" max="5658" width="9" style="232" customWidth="1"/>
    <col min="5659" max="5659" width="10.42578125" style="232" customWidth="1"/>
    <col min="5660" max="5662" width="9" style="232" customWidth="1"/>
    <col min="5663" max="5663" width="10" style="232" customWidth="1"/>
    <col min="5664" max="5664" width="9" style="232" customWidth="1"/>
    <col min="5665" max="5665" width="9.7109375" style="232" customWidth="1"/>
    <col min="5666" max="5666" width="9" style="232" customWidth="1"/>
    <col min="5667" max="5667" width="11.7109375" style="232" customWidth="1"/>
    <col min="5668" max="5679" width="9" style="232" customWidth="1"/>
    <col min="5680" max="5888" width="9.140625" style="232" customWidth="1"/>
    <col min="5889" max="5889" width="12.85546875" style="232" customWidth="1"/>
    <col min="5890" max="5890" width="4.140625" style="232" customWidth="1"/>
    <col min="5891" max="5891" width="10.5703125" style="232" customWidth="1"/>
    <col min="5892" max="5892" width="9" style="232" customWidth="1"/>
    <col min="5893" max="5893" width="11.85546875" style="232" customWidth="1"/>
    <col min="5894" max="5896" width="9" style="232" customWidth="1"/>
    <col min="5897" max="5897" width="13.42578125" style="232" customWidth="1"/>
    <col min="5898" max="5898" width="9" style="232" customWidth="1"/>
    <col min="5899" max="5899" width="10.7109375" style="232" customWidth="1"/>
    <col min="5900" max="5900" width="9" style="232" customWidth="1"/>
    <col min="5901" max="5901" width="10.28515625" style="232" customWidth="1"/>
    <col min="5902" max="5904" width="9" style="232" customWidth="1"/>
    <col min="5905" max="5905" width="12.85546875" style="232" customWidth="1"/>
    <col min="5906" max="5908" width="9" style="232" customWidth="1"/>
    <col min="5909" max="5909" width="11.140625" style="232" customWidth="1"/>
    <col min="5910" max="5910" width="9" style="232" customWidth="1"/>
    <col min="5911" max="5911" width="10" style="232" customWidth="1"/>
    <col min="5912" max="5914" width="9" style="232" customWidth="1"/>
    <col min="5915" max="5915" width="10.42578125" style="232" customWidth="1"/>
    <col min="5916" max="5918" width="9" style="232" customWidth="1"/>
    <col min="5919" max="5919" width="10" style="232" customWidth="1"/>
    <col min="5920" max="5920" width="9" style="232" customWidth="1"/>
    <col min="5921" max="5921" width="9.7109375" style="232" customWidth="1"/>
    <col min="5922" max="5922" width="9" style="232" customWidth="1"/>
    <col min="5923" max="5923" width="11.7109375" style="232" customWidth="1"/>
    <col min="5924" max="5935" width="9" style="232" customWidth="1"/>
    <col min="5936" max="6144" width="9.140625" style="232" customWidth="1"/>
    <col min="6145" max="6145" width="12.85546875" style="232" customWidth="1"/>
    <col min="6146" max="6146" width="4.140625" style="232" customWidth="1"/>
    <col min="6147" max="6147" width="10.5703125" style="232" customWidth="1"/>
    <col min="6148" max="6148" width="9" style="232" customWidth="1"/>
    <col min="6149" max="6149" width="11.85546875" style="232" customWidth="1"/>
    <col min="6150" max="6152" width="9" style="232" customWidth="1"/>
    <col min="6153" max="6153" width="13.42578125" style="232" customWidth="1"/>
    <col min="6154" max="6154" width="9" style="232" customWidth="1"/>
    <col min="6155" max="6155" width="10.7109375" style="232" customWidth="1"/>
    <col min="6156" max="6156" width="9" style="232" customWidth="1"/>
    <col min="6157" max="6157" width="10.28515625" style="232" customWidth="1"/>
    <col min="6158" max="6160" width="9" style="232" customWidth="1"/>
    <col min="6161" max="6161" width="12.85546875" style="232" customWidth="1"/>
    <col min="6162" max="6164" width="9" style="232" customWidth="1"/>
    <col min="6165" max="6165" width="11.140625" style="232" customWidth="1"/>
    <col min="6166" max="6166" width="9" style="232" customWidth="1"/>
    <col min="6167" max="6167" width="10" style="232" customWidth="1"/>
    <col min="6168" max="6170" width="9" style="232" customWidth="1"/>
    <col min="6171" max="6171" width="10.42578125" style="232" customWidth="1"/>
    <col min="6172" max="6174" width="9" style="232" customWidth="1"/>
    <col min="6175" max="6175" width="10" style="232" customWidth="1"/>
    <col min="6176" max="6176" width="9" style="232" customWidth="1"/>
    <col min="6177" max="6177" width="9.7109375" style="232" customWidth="1"/>
    <col min="6178" max="6178" width="9" style="232" customWidth="1"/>
    <col min="6179" max="6179" width="11.7109375" style="232" customWidth="1"/>
    <col min="6180" max="6191" width="9" style="232" customWidth="1"/>
    <col min="6192" max="6400" width="9.140625" style="232" customWidth="1"/>
    <col min="6401" max="6401" width="12.85546875" style="232" customWidth="1"/>
    <col min="6402" max="6402" width="4.140625" style="232" customWidth="1"/>
    <col min="6403" max="6403" width="10.5703125" style="232" customWidth="1"/>
    <col min="6404" max="6404" width="9" style="232" customWidth="1"/>
    <col min="6405" max="6405" width="11.85546875" style="232" customWidth="1"/>
    <col min="6406" max="6408" width="9" style="232" customWidth="1"/>
    <col min="6409" max="6409" width="13.42578125" style="232" customWidth="1"/>
    <col min="6410" max="6410" width="9" style="232" customWidth="1"/>
    <col min="6411" max="6411" width="10.7109375" style="232" customWidth="1"/>
    <col min="6412" max="6412" width="9" style="232" customWidth="1"/>
    <col min="6413" max="6413" width="10.28515625" style="232" customWidth="1"/>
    <col min="6414" max="6416" width="9" style="232" customWidth="1"/>
    <col min="6417" max="6417" width="12.85546875" style="232" customWidth="1"/>
    <col min="6418" max="6420" width="9" style="232" customWidth="1"/>
    <col min="6421" max="6421" width="11.140625" style="232" customWidth="1"/>
    <col min="6422" max="6422" width="9" style="232" customWidth="1"/>
    <col min="6423" max="6423" width="10" style="232" customWidth="1"/>
    <col min="6424" max="6426" width="9" style="232" customWidth="1"/>
    <col min="6427" max="6427" width="10.42578125" style="232" customWidth="1"/>
    <col min="6428" max="6430" width="9" style="232" customWidth="1"/>
    <col min="6431" max="6431" width="10" style="232" customWidth="1"/>
    <col min="6432" max="6432" width="9" style="232" customWidth="1"/>
    <col min="6433" max="6433" width="9.7109375" style="232" customWidth="1"/>
    <col min="6434" max="6434" width="9" style="232" customWidth="1"/>
    <col min="6435" max="6435" width="11.7109375" style="232" customWidth="1"/>
    <col min="6436" max="6447" width="9" style="232" customWidth="1"/>
    <col min="6448" max="6656" width="9.140625" style="232" customWidth="1"/>
    <col min="6657" max="6657" width="12.85546875" style="232" customWidth="1"/>
    <col min="6658" max="6658" width="4.140625" style="232" customWidth="1"/>
    <col min="6659" max="6659" width="10.5703125" style="232" customWidth="1"/>
    <col min="6660" max="6660" width="9" style="232" customWidth="1"/>
    <col min="6661" max="6661" width="11.85546875" style="232" customWidth="1"/>
    <col min="6662" max="6664" width="9" style="232" customWidth="1"/>
    <col min="6665" max="6665" width="13.42578125" style="232" customWidth="1"/>
    <col min="6666" max="6666" width="9" style="232" customWidth="1"/>
    <col min="6667" max="6667" width="10.7109375" style="232" customWidth="1"/>
    <col min="6668" max="6668" width="9" style="232" customWidth="1"/>
    <col min="6669" max="6669" width="10.28515625" style="232" customWidth="1"/>
    <col min="6670" max="6672" width="9" style="232" customWidth="1"/>
    <col min="6673" max="6673" width="12.85546875" style="232" customWidth="1"/>
    <col min="6674" max="6676" width="9" style="232" customWidth="1"/>
    <col min="6677" max="6677" width="11.140625" style="232" customWidth="1"/>
    <col min="6678" max="6678" width="9" style="232" customWidth="1"/>
    <col min="6679" max="6679" width="10" style="232" customWidth="1"/>
    <col min="6680" max="6682" width="9" style="232" customWidth="1"/>
    <col min="6683" max="6683" width="10.42578125" style="232" customWidth="1"/>
    <col min="6684" max="6686" width="9" style="232" customWidth="1"/>
    <col min="6687" max="6687" width="10" style="232" customWidth="1"/>
    <col min="6688" max="6688" width="9" style="232" customWidth="1"/>
    <col min="6689" max="6689" width="9.7109375" style="232" customWidth="1"/>
    <col min="6690" max="6690" width="9" style="232" customWidth="1"/>
    <col min="6691" max="6691" width="11.7109375" style="232" customWidth="1"/>
    <col min="6692" max="6703" width="9" style="232" customWidth="1"/>
    <col min="6704" max="6912" width="9.140625" style="232" customWidth="1"/>
    <col min="6913" max="6913" width="12.85546875" style="232" customWidth="1"/>
    <col min="6914" max="6914" width="4.140625" style="232" customWidth="1"/>
    <col min="6915" max="6915" width="10.5703125" style="232" customWidth="1"/>
    <col min="6916" max="6916" width="9" style="232" customWidth="1"/>
    <col min="6917" max="6917" width="11.85546875" style="232" customWidth="1"/>
    <col min="6918" max="6920" width="9" style="232" customWidth="1"/>
    <col min="6921" max="6921" width="13.42578125" style="232" customWidth="1"/>
    <col min="6922" max="6922" width="9" style="232" customWidth="1"/>
    <col min="6923" max="6923" width="10.7109375" style="232" customWidth="1"/>
    <col min="6924" max="6924" width="9" style="232" customWidth="1"/>
    <col min="6925" max="6925" width="10.28515625" style="232" customWidth="1"/>
    <col min="6926" max="6928" width="9" style="232" customWidth="1"/>
    <col min="6929" max="6929" width="12.85546875" style="232" customWidth="1"/>
    <col min="6930" max="6932" width="9" style="232" customWidth="1"/>
    <col min="6933" max="6933" width="11.140625" style="232" customWidth="1"/>
    <col min="6934" max="6934" width="9" style="232" customWidth="1"/>
    <col min="6935" max="6935" width="10" style="232" customWidth="1"/>
    <col min="6936" max="6938" width="9" style="232" customWidth="1"/>
    <col min="6939" max="6939" width="10.42578125" style="232" customWidth="1"/>
    <col min="6940" max="6942" width="9" style="232" customWidth="1"/>
    <col min="6943" max="6943" width="10" style="232" customWidth="1"/>
    <col min="6944" max="6944" width="9" style="232" customWidth="1"/>
    <col min="6945" max="6945" width="9.7109375" style="232" customWidth="1"/>
    <col min="6946" max="6946" width="9" style="232" customWidth="1"/>
    <col min="6947" max="6947" width="11.7109375" style="232" customWidth="1"/>
    <col min="6948" max="6959" width="9" style="232" customWidth="1"/>
    <col min="6960" max="7168" width="9.140625" style="232" customWidth="1"/>
    <col min="7169" max="7169" width="12.85546875" style="232" customWidth="1"/>
    <col min="7170" max="7170" width="4.140625" style="232" customWidth="1"/>
    <col min="7171" max="7171" width="10.5703125" style="232" customWidth="1"/>
    <col min="7172" max="7172" width="9" style="232" customWidth="1"/>
    <col min="7173" max="7173" width="11.85546875" style="232" customWidth="1"/>
    <col min="7174" max="7176" width="9" style="232" customWidth="1"/>
    <col min="7177" max="7177" width="13.42578125" style="232" customWidth="1"/>
    <col min="7178" max="7178" width="9" style="232" customWidth="1"/>
    <col min="7179" max="7179" width="10.7109375" style="232" customWidth="1"/>
    <col min="7180" max="7180" width="9" style="232" customWidth="1"/>
    <col min="7181" max="7181" width="10.28515625" style="232" customWidth="1"/>
    <col min="7182" max="7184" width="9" style="232" customWidth="1"/>
    <col min="7185" max="7185" width="12.85546875" style="232" customWidth="1"/>
    <col min="7186" max="7188" width="9" style="232" customWidth="1"/>
    <col min="7189" max="7189" width="11.140625" style="232" customWidth="1"/>
    <col min="7190" max="7190" width="9" style="232" customWidth="1"/>
    <col min="7191" max="7191" width="10" style="232" customWidth="1"/>
    <col min="7192" max="7194" width="9" style="232" customWidth="1"/>
    <col min="7195" max="7195" width="10.42578125" style="232" customWidth="1"/>
    <col min="7196" max="7198" width="9" style="232" customWidth="1"/>
    <col min="7199" max="7199" width="10" style="232" customWidth="1"/>
    <col min="7200" max="7200" width="9" style="232" customWidth="1"/>
    <col min="7201" max="7201" width="9.7109375" style="232" customWidth="1"/>
    <col min="7202" max="7202" width="9" style="232" customWidth="1"/>
    <col min="7203" max="7203" width="11.7109375" style="232" customWidth="1"/>
    <col min="7204" max="7215" width="9" style="232" customWidth="1"/>
    <col min="7216" max="7424" width="9.140625" style="232" customWidth="1"/>
    <col min="7425" max="7425" width="12.85546875" style="232" customWidth="1"/>
    <col min="7426" max="7426" width="4.140625" style="232" customWidth="1"/>
    <col min="7427" max="7427" width="10.5703125" style="232" customWidth="1"/>
    <col min="7428" max="7428" width="9" style="232" customWidth="1"/>
    <col min="7429" max="7429" width="11.85546875" style="232" customWidth="1"/>
    <col min="7430" max="7432" width="9" style="232" customWidth="1"/>
    <col min="7433" max="7433" width="13.42578125" style="232" customWidth="1"/>
    <col min="7434" max="7434" width="9" style="232" customWidth="1"/>
    <col min="7435" max="7435" width="10.7109375" style="232" customWidth="1"/>
    <col min="7436" max="7436" width="9" style="232" customWidth="1"/>
    <col min="7437" max="7437" width="10.28515625" style="232" customWidth="1"/>
    <col min="7438" max="7440" width="9" style="232" customWidth="1"/>
    <col min="7441" max="7441" width="12.85546875" style="232" customWidth="1"/>
    <col min="7442" max="7444" width="9" style="232" customWidth="1"/>
    <col min="7445" max="7445" width="11.140625" style="232" customWidth="1"/>
    <col min="7446" max="7446" width="9" style="232" customWidth="1"/>
    <col min="7447" max="7447" width="10" style="232" customWidth="1"/>
    <col min="7448" max="7450" width="9" style="232" customWidth="1"/>
    <col min="7451" max="7451" width="10.42578125" style="232" customWidth="1"/>
    <col min="7452" max="7454" width="9" style="232" customWidth="1"/>
    <col min="7455" max="7455" width="10" style="232" customWidth="1"/>
    <col min="7456" max="7456" width="9" style="232" customWidth="1"/>
    <col min="7457" max="7457" width="9.7109375" style="232" customWidth="1"/>
    <col min="7458" max="7458" width="9" style="232" customWidth="1"/>
    <col min="7459" max="7459" width="11.7109375" style="232" customWidth="1"/>
    <col min="7460" max="7471" width="9" style="232" customWidth="1"/>
    <col min="7472" max="7680" width="9.140625" style="232" customWidth="1"/>
    <col min="7681" max="7681" width="12.85546875" style="232" customWidth="1"/>
    <col min="7682" max="7682" width="4.140625" style="232" customWidth="1"/>
    <col min="7683" max="7683" width="10.5703125" style="232" customWidth="1"/>
    <col min="7684" max="7684" width="9" style="232" customWidth="1"/>
    <col min="7685" max="7685" width="11.85546875" style="232" customWidth="1"/>
    <col min="7686" max="7688" width="9" style="232" customWidth="1"/>
    <col min="7689" max="7689" width="13.42578125" style="232" customWidth="1"/>
    <col min="7690" max="7690" width="9" style="232" customWidth="1"/>
    <col min="7691" max="7691" width="10.7109375" style="232" customWidth="1"/>
    <col min="7692" max="7692" width="9" style="232" customWidth="1"/>
    <col min="7693" max="7693" width="10.28515625" style="232" customWidth="1"/>
    <col min="7694" max="7696" width="9" style="232" customWidth="1"/>
    <col min="7697" max="7697" width="12.85546875" style="232" customWidth="1"/>
    <col min="7698" max="7700" width="9" style="232" customWidth="1"/>
    <col min="7701" max="7701" width="11.140625" style="232" customWidth="1"/>
    <col min="7702" max="7702" width="9" style="232" customWidth="1"/>
    <col min="7703" max="7703" width="10" style="232" customWidth="1"/>
    <col min="7704" max="7706" width="9" style="232" customWidth="1"/>
    <col min="7707" max="7707" width="10.42578125" style="232" customWidth="1"/>
    <col min="7708" max="7710" width="9" style="232" customWidth="1"/>
    <col min="7711" max="7711" width="10" style="232" customWidth="1"/>
    <col min="7712" max="7712" width="9" style="232" customWidth="1"/>
    <col min="7713" max="7713" width="9.7109375" style="232" customWidth="1"/>
    <col min="7714" max="7714" width="9" style="232" customWidth="1"/>
    <col min="7715" max="7715" width="11.7109375" style="232" customWidth="1"/>
    <col min="7716" max="7727" width="9" style="232" customWidth="1"/>
    <col min="7728" max="7936" width="9.140625" style="232" customWidth="1"/>
    <col min="7937" max="7937" width="12.85546875" style="232" customWidth="1"/>
    <col min="7938" max="7938" width="4.140625" style="232" customWidth="1"/>
    <col min="7939" max="7939" width="10.5703125" style="232" customWidth="1"/>
    <col min="7940" max="7940" width="9" style="232" customWidth="1"/>
    <col min="7941" max="7941" width="11.85546875" style="232" customWidth="1"/>
    <col min="7942" max="7944" width="9" style="232" customWidth="1"/>
    <col min="7945" max="7945" width="13.42578125" style="232" customWidth="1"/>
    <col min="7946" max="7946" width="9" style="232" customWidth="1"/>
    <col min="7947" max="7947" width="10.7109375" style="232" customWidth="1"/>
    <col min="7948" max="7948" width="9" style="232" customWidth="1"/>
    <col min="7949" max="7949" width="10.28515625" style="232" customWidth="1"/>
    <col min="7950" max="7952" width="9" style="232" customWidth="1"/>
    <col min="7953" max="7953" width="12.85546875" style="232" customWidth="1"/>
    <col min="7954" max="7956" width="9" style="232" customWidth="1"/>
    <col min="7957" max="7957" width="11.140625" style="232" customWidth="1"/>
    <col min="7958" max="7958" width="9" style="232" customWidth="1"/>
    <col min="7959" max="7959" width="10" style="232" customWidth="1"/>
    <col min="7960" max="7962" width="9" style="232" customWidth="1"/>
    <col min="7963" max="7963" width="10.42578125" style="232" customWidth="1"/>
    <col min="7964" max="7966" width="9" style="232" customWidth="1"/>
    <col min="7967" max="7967" width="10" style="232" customWidth="1"/>
    <col min="7968" max="7968" width="9" style="232" customWidth="1"/>
    <col min="7969" max="7969" width="9.7109375" style="232" customWidth="1"/>
    <col min="7970" max="7970" width="9" style="232" customWidth="1"/>
    <col min="7971" max="7971" width="11.7109375" style="232" customWidth="1"/>
    <col min="7972" max="7983" width="9" style="232" customWidth="1"/>
    <col min="7984" max="8192" width="9.140625" style="232" customWidth="1"/>
    <col min="8193" max="8193" width="12.85546875" style="232" customWidth="1"/>
    <col min="8194" max="8194" width="4.140625" style="232" customWidth="1"/>
    <col min="8195" max="8195" width="10.5703125" style="232" customWidth="1"/>
    <col min="8196" max="8196" width="9" style="232" customWidth="1"/>
    <col min="8197" max="8197" width="11.85546875" style="232" customWidth="1"/>
    <col min="8198" max="8200" width="9" style="232" customWidth="1"/>
    <col min="8201" max="8201" width="13.42578125" style="232" customWidth="1"/>
    <col min="8202" max="8202" width="9" style="232" customWidth="1"/>
    <col min="8203" max="8203" width="10.7109375" style="232" customWidth="1"/>
    <col min="8204" max="8204" width="9" style="232" customWidth="1"/>
    <col min="8205" max="8205" width="10.28515625" style="232" customWidth="1"/>
    <col min="8206" max="8208" width="9" style="232" customWidth="1"/>
    <col min="8209" max="8209" width="12.85546875" style="232" customWidth="1"/>
    <col min="8210" max="8212" width="9" style="232" customWidth="1"/>
    <col min="8213" max="8213" width="11.140625" style="232" customWidth="1"/>
    <col min="8214" max="8214" width="9" style="232" customWidth="1"/>
    <col min="8215" max="8215" width="10" style="232" customWidth="1"/>
    <col min="8216" max="8218" width="9" style="232" customWidth="1"/>
    <col min="8219" max="8219" width="10.42578125" style="232" customWidth="1"/>
    <col min="8220" max="8222" width="9" style="232" customWidth="1"/>
    <col min="8223" max="8223" width="10" style="232" customWidth="1"/>
    <col min="8224" max="8224" width="9" style="232" customWidth="1"/>
    <col min="8225" max="8225" width="9.7109375" style="232" customWidth="1"/>
    <col min="8226" max="8226" width="9" style="232" customWidth="1"/>
    <col min="8227" max="8227" width="11.7109375" style="232" customWidth="1"/>
    <col min="8228" max="8239" width="9" style="232" customWidth="1"/>
    <col min="8240" max="8448" width="9.140625" style="232" customWidth="1"/>
    <col min="8449" max="8449" width="12.85546875" style="232" customWidth="1"/>
    <col min="8450" max="8450" width="4.140625" style="232" customWidth="1"/>
    <col min="8451" max="8451" width="10.5703125" style="232" customWidth="1"/>
    <col min="8452" max="8452" width="9" style="232" customWidth="1"/>
    <col min="8453" max="8453" width="11.85546875" style="232" customWidth="1"/>
    <col min="8454" max="8456" width="9" style="232" customWidth="1"/>
    <col min="8457" max="8457" width="13.42578125" style="232" customWidth="1"/>
    <col min="8458" max="8458" width="9" style="232" customWidth="1"/>
    <col min="8459" max="8459" width="10.7109375" style="232" customWidth="1"/>
    <col min="8460" max="8460" width="9" style="232" customWidth="1"/>
    <col min="8461" max="8461" width="10.28515625" style="232" customWidth="1"/>
    <col min="8462" max="8464" width="9" style="232" customWidth="1"/>
    <col min="8465" max="8465" width="12.85546875" style="232" customWidth="1"/>
    <col min="8466" max="8468" width="9" style="232" customWidth="1"/>
    <col min="8469" max="8469" width="11.140625" style="232" customWidth="1"/>
    <col min="8470" max="8470" width="9" style="232" customWidth="1"/>
    <col min="8471" max="8471" width="10" style="232" customWidth="1"/>
    <col min="8472" max="8474" width="9" style="232" customWidth="1"/>
    <col min="8475" max="8475" width="10.42578125" style="232" customWidth="1"/>
    <col min="8476" max="8478" width="9" style="232" customWidth="1"/>
    <col min="8479" max="8479" width="10" style="232" customWidth="1"/>
    <col min="8480" max="8480" width="9" style="232" customWidth="1"/>
    <col min="8481" max="8481" width="9.7109375" style="232" customWidth="1"/>
    <col min="8482" max="8482" width="9" style="232" customWidth="1"/>
    <col min="8483" max="8483" width="11.7109375" style="232" customWidth="1"/>
    <col min="8484" max="8495" width="9" style="232" customWidth="1"/>
    <col min="8496" max="8704" width="9.140625" style="232" customWidth="1"/>
    <col min="8705" max="8705" width="12.85546875" style="232" customWidth="1"/>
    <col min="8706" max="8706" width="4.140625" style="232" customWidth="1"/>
    <col min="8707" max="8707" width="10.5703125" style="232" customWidth="1"/>
    <col min="8708" max="8708" width="9" style="232" customWidth="1"/>
    <col min="8709" max="8709" width="11.85546875" style="232" customWidth="1"/>
    <col min="8710" max="8712" width="9" style="232" customWidth="1"/>
    <col min="8713" max="8713" width="13.42578125" style="232" customWidth="1"/>
    <col min="8714" max="8714" width="9" style="232" customWidth="1"/>
    <col min="8715" max="8715" width="10.7109375" style="232" customWidth="1"/>
    <col min="8716" max="8716" width="9" style="232" customWidth="1"/>
    <col min="8717" max="8717" width="10.28515625" style="232" customWidth="1"/>
    <col min="8718" max="8720" width="9" style="232" customWidth="1"/>
    <col min="8721" max="8721" width="12.85546875" style="232" customWidth="1"/>
    <col min="8722" max="8724" width="9" style="232" customWidth="1"/>
    <col min="8725" max="8725" width="11.140625" style="232" customWidth="1"/>
    <col min="8726" max="8726" width="9" style="232" customWidth="1"/>
    <col min="8727" max="8727" width="10" style="232" customWidth="1"/>
    <col min="8728" max="8730" width="9" style="232" customWidth="1"/>
    <col min="8731" max="8731" width="10.42578125" style="232" customWidth="1"/>
    <col min="8732" max="8734" width="9" style="232" customWidth="1"/>
    <col min="8735" max="8735" width="10" style="232" customWidth="1"/>
    <col min="8736" max="8736" width="9" style="232" customWidth="1"/>
    <col min="8737" max="8737" width="9.7109375" style="232" customWidth="1"/>
    <col min="8738" max="8738" width="9" style="232" customWidth="1"/>
    <col min="8739" max="8739" width="11.7109375" style="232" customWidth="1"/>
    <col min="8740" max="8751" width="9" style="232" customWidth="1"/>
    <col min="8752" max="8960" width="9.140625" style="232" customWidth="1"/>
    <col min="8961" max="8961" width="12.85546875" style="232" customWidth="1"/>
    <col min="8962" max="8962" width="4.140625" style="232" customWidth="1"/>
    <col min="8963" max="8963" width="10.5703125" style="232" customWidth="1"/>
    <col min="8964" max="8964" width="9" style="232" customWidth="1"/>
    <col min="8965" max="8965" width="11.85546875" style="232" customWidth="1"/>
    <col min="8966" max="8968" width="9" style="232" customWidth="1"/>
    <col min="8969" max="8969" width="13.42578125" style="232" customWidth="1"/>
    <col min="8970" max="8970" width="9" style="232" customWidth="1"/>
    <col min="8971" max="8971" width="10.7109375" style="232" customWidth="1"/>
    <col min="8972" max="8972" width="9" style="232" customWidth="1"/>
    <col min="8973" max="8973" width="10.28515625" style="232" customWidth="1"/>
    <col min="8974" max="8976" width="9" style="232" customWidth="1"/>
    <col min="8977" max="8977" width="12.85546875" style="232" customWidth="1"/>
    <col min="8978" max="8980" width="9" style="232" customWidth="1"/>
    <col min="8981" max="8981" width="11.140625" style="232" customWidth="1"/>
    <col min="8982" max="8982" width="9" style="232" customWidth="1"/>
    <col min="8983" max="8983" width="10" style="232" customWidth="1"/>
    <col min="8984" max="8986" width="9" style="232" customWidth="1"/>
    <col min="8987" max="8987" width="10.42578125" style="232" customWidth="1"/>
    <col min="8988" max="8990" width="9" style="232" customWidth="1"/>
    <col min="8991" max="8991" width="10" style="232" customWidth="1"/>
    <col min="8992" max="8992" width="9" style="232" customWidth="1"/>
    <col min="8993" max="8993" width="9.7109375" style="232" customWidth="1"/>
    <col min="8994" max="8994" width="9" style="232" customWidth="1"/>
    <col min="8995" max="8995" width="11.7109375" style="232" customWidth="1"/>
    <col min="8996" max="9007" width="9" style="232" customWidth="1"/>
    <col min="9008" max="9216" width="9.140625" style="232" customWidth="1"/>
    <col min="9217" max="9217" width="12.85546875" style="232" customWidth="1"/>
    <col min="9218" max="9218" width="4.140625" style="232" customWidth="1"/>
    <col min="9219" max="9219" width="10.5703125" style="232" customWidth="1"/>
    <col min="9220" max="9220" width="9" style="232" customWidth="1"/>
    <col min="9221" max="9221" width="11.85546875" style="232" customWidth="1"/>
    <col min="9222" max="9224" width="9" style="232" customWidth="1"/>
    <col min="9225" max="9225" width="13.42578125" style="232" customWidth="1"/>
    <col min="9226" max="9226" width="9" style="232" customWidth="1"/>
    <col min="9227" max="9227" width="10.7109375" style="232" customWidth="1"/>
    <col min="9228" max="9228" width="9" style="232" customWidth="1"/>
    <col min="9229" max="9229" width="10.28515625" style="232" customWidth="1"/>
    <col min="9230" max="9232" width="9" style="232" customWidth="1"/>
    <col min="9233" max="9233" width="12.85546875" style="232" customWidth="1"/>
    <col min="9234" max="9236" width="9" style="232" customWidth="1"/>
    <col min="9237" max="9237" width="11.140625" style="232" customWidth="1"/>
    <col min="9238" max="9238" width="9" style="232" customWidth="1"/>
    <col min="9239" max="9239" width="10" style="232" customWidth="1"/>
    <col min="9240" max="9242" width="9" style="232" customWidth="1"/>
    <col min="9243" max="9243" width="10.42578125" style="232" customWidth="1"/>
    <col min="9244" max="9246" width="9" style="232" customWidth="1"/>
    <col min="9247" max="9247" width="10" style="232" customWidth="1"/>
    <col min="9248" max="9248" width="9" style="232" customWidth="1"/>
    <col min="9249" max="9249" width="9.7109375" style="232" customWidth="1"/>
    <col min="9250" max="9250" width="9" style="232" customWidth="1"/>
    <col min="9251" max="9251" width="11.7109375" style="232" customWidth="1"/>
    <col min="9252" max="9263" width="9" style="232" customWidth="1"/>
    <col min="9264" max="9472" width="9.140625" style="232" customWidth="1"/>
    <col min="9473" max="9473" width="12.85546875" style="232" customWidth="1"/>
    <col min="9474" max="9474" width="4.140625" style="232" customWidth="1"/>
    <col min="9475" max="9475" width="10.5703125" style="232" customWidth="1"/>
    <col min="9476" max="9476" width="9" style="232" customWidth="1"/>
    <col min="9477" max="9477" width="11.85546875" style="232" customWidth="1"/>
    <col min="9478" max="9480" width="9" style="232" customWidth="1"/>
    <col min="9481" max="9481" width="13.42578125" style="232" customWidth="1"/>
    <col min="9482" max="9482" width="9" style="232" customWidth="1"/>
    <col min="9483" max="9483" width="10.7109375" style="232" customWidth="1"/>
    <col min="9484" max="9484" width="9" style="232" customWidth="1"/>
    <col min="9485" max="9485" width="10.28515625" style="232" customWidth="1"/>
    <col min="9486" max="9488" width="9" style="232" customWidth="1"/>
    <col min="9489" max="9489" width="12.85546875" style="232" customWidth="1"/>
    <col min="9490" max="9492" width="9" style="232" customWidth="1"/>
    <col min="9493" max="9493" width="11.140625" style="232" customWidth="1"/>
    <col min="9494" max="9494" width="9" style="232" customWidth="1"/>
    <col min="9495" max="9495" width="10" style="232" customWidth="1"/>
    <col min="9496" max="9498" width="9" style="232" customWidth="1"/>
    <col min="9499" max="9499" width="10.42578125" style="232" customWidth="1"/>
    <col min="9500" max="9502" width="9" style="232" customWidth="1"/>
    <col min="9503" max="9503" width="10" style="232" customWidth="1"/>
    <col min="9504" max="9504" width="9" style="232" customWidth="1"/>
    <col min="9505" max="9505" width="9.7109375" style="232" customWidth="1"/>
    <col min="9506" max="9506" width="9" style="232" customWidth="1"/>
    <col min="9507" max="9507" width="11.7109375" style="232" customWidth="1"/>
    <col min="9508" max="9519" width="9" style="232" customWidth="1"/>
    <col min="9520" max="9728" width="9.140625" style="232" customWidth="1"/>
    <col min="9729" max="9729" width="12.85546875" style="232" customWidth="1"/>
    <col min="9730" max="9730" width="4.140625" style="232" customWidth="1"/>
    <col min="9731" max="9731" width="10.5703125" style="232" customWidth="1"/>
    <col min="9732" max="9732" width="9" style="232" customWidth="1"/>
    <col min="9733" max="9733" width="11.85546875" style="232" customWidth="1"/>
    <col min="9734" max="9736" width="9" style="232" customWidth="1"/>
    <col min="9737" max="9737" width="13.42578125" style="232" customWidth="1"/>
    <col min="9738" max="9738" width="9" style="232" customWidth="1"/>
    <col min="9739" max="9739" width="10.7109375" style="232" customWidth="1"/>
    <col min="9740" max="9740" width="9" style="232" customWidth="1"/>
    <col min="9741" max="9741" width="10.28515625" style="232" customWidth="1"/>
    <col min="9742" max="9744" width="9" style="232" customWidth="1"/>
    <col min="9745" max="9745" width="12.85546875" style="232" customWidth="1"/>
    <col min="9746" max="9748" width="9" style="232" customWidth="1"/>
    <col min="9749" max="9749" width="11.140625" style="232" customWidth="1"/>
    <col min="9750" max="9750" width="9" style="232" customWidth="1"/>
    <col min="9751" max="9751" width="10" style="232" customWidth="1"/>
    <col min="9752" max="9754" width="9" style="232" customWidth="1"/>
    <col min="9755" max="9755" width="10.42578125" style="232" customWidth="1"/>
    <col min="9756" max="9758" width="9" style="232" customWidth="1"/>
    <col min="9759" max="9759" width="10" style="232" customWidth="1"/>
    <col min="9760" max="9760" width="9" style="232" customWidth="1"/>
    <col min="9761" max="9761" width="9.7109375" style="232" customWidth="1"/>
    <col min="9762" max="9762" width="9" style="232" customWidth="1"/>
    <col min="9763" max="9763" width="11.7109375" style="232" customWidth="1"/>
    <col min="9764" max="9775" width="9" style="232" customWidth="1"/>
    <col min="9776" max="9984" width="9.140625" style="232" customWidth="1"/>
    <col min="9985" max="9985" width="12.85546875" style="232" customWidth="1"/>
    <col min="9986" max="9986" width="4.140625" style="232" customWidth="1"/>
    <col min="9987" max="9987" width="10.5703125" style="232" customWidth="1"/>
    <col min="9988" max="9988" width="9" style="232" customWidth="1"/>
    <col min="9989" max="9989" width="11.85546875" style="232" customWidth="1"/>
    <col min="9990" max="9992" width="9" style="232" customWidth="1"/>
    <col min="9993" max="9993" width="13.42578125" style="232" customWidth="1"/>
    <col min="9994" max="9994" width="9" style="232" customWidth="1"/>
    <col min="9995" max="9995" width="10.7109375" style="232" customWidth="1"/>
    <col min="9996" max="9996" width="9" style="232" customWidth="1"/>
    <col min="9997" max="9997" width="10.28515625" style="232" customWidth="1"/>
    <col min="9998" max="10000" width="9" style="232" customWidth="1"/>
    <col min="10001" max="10001" width="12.85546875" style="232" customWidth="1"/>
    <col min="10002" max="10004" width="9" style="232" customWidth="1"/>
    <col min="10005" max="10005" width="11.140625" style="232" customWidth="1"/>
    <col min="10006" max="10006" width="9" style="232" customWidth="1"/>
    <col min="10007" max="10007" width="10" style="232" customWidth="1"/>
    <col min="10008" max="10010" width="9" style="232" customWidth="1"/>
    <col min="10011" max="10011" width="10.42578125" style="232" customWidth="1"/>
    <col min="10012" max="10014" width="9" style="232" customWidth="1"/>
    <col min="10015" max="10015" width="10" style="232" customWidth="1"/>
    <col min="10016" max="10016" width="9" style="232" customWidth="1"/>
    <col min="10017" max="10017" width="9.7109375" style="232" customWidth="1"/>
    <col min="10018" max="10018" width="9" style="232" customWidth="1"/>
    <col min="10019" max="10019" width="11.7109375" style="232" customWidth="1"/>
    <col min="10020" max="10031" width="9" style="232" customWidth="1"/>
    <col min="10032" max="10240" width="9.140625" style="232" customWidth="1"/>
    <col min="10241" max="10241" width="12.85546875" style="232" customWidth="1"/>
    <col min="10242" max="10242" width="4.140625" style="232" customWidth="1"/>
    <col min="10243" max="10243" width="10.5703125" style="232" customWidth="1"/>
    <col min="10244" max="10244" width="9" style="232" customWidth="1"/>
    <col min="10245" max="10245" width="11.85546875" style="232" customWidth="1"/>
    <col min="10246" max="10248" width="9" style="232" customWidth="1"/>
    <col min="10249" max="10249" width="13.42578125" style="232" customWidth="1"/>
    <col min="10250" max="10250" width="9" style="232" customWidth="1"/>
    <col min="10251" max="10251" width="10.7109375" style="232" customWidth="1"/>
    <col min="10252" max="10252" width="9" style="232" customWidth="1"/>
    <col min="10253" max="10253" width="10.28515625" style="232" customWidth="1"/>
    <col min="10254" max="10256" width="9" style="232" customWidth="1"/>
    <col min="10257" max="10257" width="12.85546875" style="232" customWidth="1"/>
    <col min="10258" max="10260" width="9" style="232" customWidth="1"/>
    <col min="10261" max="10261" width="11.140625" style="232" customWidth="1"/>
    <col min="10262" max="10262" width="9" style="232" customWidth="1"/>
    <col min="10263" max="10263" width="10" style="232" customWidth="1"/>
    <col min="10264" max="10266" width="9" style="232" customWidth="1"/>
    <col min="10267" max="10267" width="10.42578125" style="232" customWidth="1"/>
    <col min="10268" max="10270" width="9" style="232" customWidth="1"/>
    <col min="10271" max="10271" width="10" style="232" customWidth="1"/>
    <col min="10272" max="10272" width="9" style="232" customWidth="1"/>
    <col min="10273" max="10273" width="9.7109375" style="232" customWidth="1"/>
    <col min="10274" max="10274" width="9" style="232" customWidth="1"/>
    <col min="10275" max="10275" width="11.7109375" style="232" customWidth="1"/>
    <col min="10276" max="10287" width="9" style="232" customWidth="1"/>
    <col min="10288" max="10496" width="9.140625" style="232" customWidth="1"/>
    <col min="10497" max="10497" width="12.85546875" style="232" customWidth="1"/>
    <col min="10498" max="10498" width="4.140625" style="232" customWidth="1"/>
    <col min="10499" max="10499" width="10.5703125" style="232" customWidth="1"/>
    <col min="10500" max="10500" width="9" style="232" customWidth="1"/>
    <col min="10501" max="10501" width="11.85546875" style="232" customWidth="1"/>
    <col min="10502" max="10504" width="9" style="232" customWidth="1"/>
    <col min="10505" max="10505" width="13.42578125" style="232" customWidth="1"/>
    <col min="10506" max="10506" width="9" style="232" customWidth="1"/>
    <col min="10507" max="10507" width="10.7109375" style="232" customWidth="1"/>
    <col min="10508" max="10508" width="9" style="232" customWidth="1"/>
    <col min="10509" max="10509" width="10.28515625" style="232" customWidth="1"/>
    <col min="10510" max="10512" width="9" style="232" customWidth="1"/>
    <col min="10513" max="10513" width="12.85546875" style="232" customWidth="1"/>
    <col min="10514" max="10516" width="9" style="232" customWidth="1"/>
    <col min="10517" max="10517" width="11.140625" style="232" customWidth="1"/>
    <col min="10518" max="10518" width="9" style="232" customWidth="1"/>
    <col min="10519" max="10519" width="10" style="232" customWidth="1"/>
    <col min="10520" max="10522" width="9" style="232" customWidth="1"/>
    <col min="10523" max="10523" width="10.42578125" style="232" customWidth="1"/>
    <col min="10524" max="10526" width="9" style="232" customWidth="1"/>
    <col min="10527" max="10527" width="10" style="232" customWidth="1"/>
    <col min="10528" max="10528" width="9" style="232" customWidth="1"/>
    <col min="10529" max="10529" width="9.7109375" style="232" customWidth="1"/>
    <col min="10530" max="10530" width="9" style="232" customWidth="1"/>
    <col min="10531" max="10531" width="11.7109375" style="232" customWidth="1"/>
    <col min="10532" max="10543" width="9" style="232" customWidth="1"/>
    <col min="10544" max="10752" width="9.140625" style="232" customWidth="1"/>
    <col min="10753" max="10753" width="12.85546875" style="232" customWidth="1"/>
    <col min="10754" max="10754" width="4.140625" style="232" customWidth="1"/>
    <col min="10755" max="10755" width="10.5703125" style="232" customWidth="1"/>
    <col min="10756" max="10756" width="9" style="232" customWidth="1"/>
    <col min="10757" max="10757" width="11.85546875" style="232" customWidth="1"/>
    <col min="10758" max="10760" width="9" style="232" customWidth="1"/>
    <col min="10761" max="10761" width="13.42578125" style="232" customWidth="1"/>
    <col min="10762" max="10762" width="9" style="232" customWidth="1"/>
    <col min="10763" max="10763" width="10.7109375" style="232" customWidth="1"/>
    <col min="10764" max="10764" width="9" style="232" customWidth="1"/>
    <col min="10765" max="10765" width="10.28515625" style="232" customWidth="1"/>
    <col min="10766" max="10768" width="9" style="232" customWidth="1"/>
    <col min="10769" max="10769" width="12.85546875" style="232" customWidth="1"/>
    <col min="10770" max="10772" width="9" style="232" customWidth="1"/>
    <col min="10773" max="10773" width="11.140625" style="232" customWidth="1"/>
    <col min="10774" max="10774" width="9" style="232" customWidth="1"/>
    <col min="10775" max="10775" width="10" style="232" customWidth="1"/>
    <col min="10776" max="10778" width="9" style="232" customWidth="1"/>
    <col min="10779" max="10779" width="10.42578125" style="232" customWidth="1"/>
    <col min="10780" max="10782" width="9" style="232" customWidth="1"/>
    <col min="10783" max="10783" width="10" style="232" customWidth="1"/>
    <col min="10784" max="10784" width="9" style="232" customWidth="1"/>
    <col min="10785" max="10785" width="9.7109375" style="232" customWidth="1"/>
    <col min="10786" max="10786" width="9" style="232" customWidth="1"/>
    <col min="10787" max="10787" width="11.7109375" style="232" customWidth="1"/>
    <col min="10788" max="10799" width="9" style="232" customWidth="1"/>
    <col min="10800" max="11008" width="9.140625" style="232" customWidth="1"/>
    <col min="11009" max="11009" width="12.85546875" style="232" customWidth="1"/>
    <col min="11010" max="11010" width="4.140625" style="232" customWidth="1"/>
    <col min="11011" max="11011" width="10.5703125" style="232" customWidth="1"/>
    <col min="11012" max="11012" width="9" style="232" customWidth="1"/>
    <col min="11013" max="11013" width="11.85546875" style="232" customWidth="1"/>
    <col min="11014" max="11016" width="9" style="232" customWidth="1"/>
    <col min="11017" max="11017" width="13.42578125" style="232" customWidth="1"/>
    <col min="11018" max="11018" width="9" style="232" customWidth="1"/>
    <col min="11019" max="11019" width="10.7109375" style="232" customWidth="1"/>
    <col min="11020" max="11020" width="9" style="232" customWidth="1"/>
    <col min="11021" max="11021" width="10.28515625" style="232" customWidth="1"/>
    <col min="11022" max="11024" width="9" style="232" customWidth="1"/>
    <col min="11025" max="11025" width="12.85546875" style="232" customWidth="1"/>
    <col min="11026" max="11028" width="9" style="232" customWidth="1"/>
    <col min="11029" max="11029" width="11.140625" style="232" customWidth="1"/>
    <col min="11030" max="11030" width="9" style="232" customWidth="1"/>
    <col min="11031" max="11031" width="10" style="232" customWidth="1"/>
    <col min="11032" max="11034" width="9" style="232" customWidth="1"/>
    <col min="11035" max="11035" width="10.42578125" style="232" customWidth="1"/>
    <col min="11036" max="11038" width="9" style="232" customWidth="1"/>
    <col min="11039" max="11039" width="10" style="232" customWidth="1"/>
    <col min="11040" max="11040" width="9" style="232" customWidth="1"/>
    <col min="11041" max="11041" width="9.7109375" style="232" customWidth="1"/>
    <col min="11042" max="11042" width="9" style="232" customWidth="1"/>
    <col min="11043" max="11043" width="11.7109375" style="232" customWidth="1"/>
    <col min="11044" max="11055" width="9" style="232" customWidth="1"/>
    <col min="11056" max="11264" width="9.140625" style="232" customWidth="1"/>
    <col min="11265" max="11265" width="12.85546875" style="232" customWidth="1"/>
    <col min="11266" max="11266" width="4.140625" style="232" customWidth="1"/>
    <col min="11267" max="11267" width="10.5703125" style="232" customWidth="1"/>
    <col min="11268" max="11268" width="9" style="232" customWidth="1"/>
    <col min="11269" max="11269" width="11.85546875" style="232" customWidth="1"/>
    <col min="11270" max="11272" width="9" style="232" customWidth="1"/>
    <col min="11273" max="11273" width="13.42578125" style="232" customWidth="1"/>
    <col min="11274" max="11274" width="9" style="232" customWidth="1"/>
    <col min="11275" max="11275" width="10.7109375" style="232" customWidth="1"/>
    <col min="11276" max="11276" width="9" style="232" customWidth="1"/>
    <col min="11277" max="11277" width="10.28515625" style="232" customWidth="1"/>
    <col min="11278" max="11280" width="9" style="232" customWidth="1"/>
    <col min="11281" max="11281" width="12.85546875" style="232" customWidth="1"/>
    <col min="11282" max="11284" width="9" style="232" customWidth="1"/>
    <col min="11285" max="11285" width="11.140625" style="232" customWidth="1"/>
    <col min="11286" max="11286" width="9" style="232" customWidth="1"/>
    <col min="11287" max="11287" width="10" style="232" customWidth="1"/>
    <col min="11288" max="11290" width="9" style="232" customWidth="1"/>
    <col min="11291" max="11291" width="10.42578125" style="232" customWidth="1"/>
    <col min="11292" max="11294" width="9" style="232" customWidth="1"/>
    <col min="11295" max="11295" width="10" style="232" customWidth="1"/>
    <col min="11296" max="11296" width="9" style="232" customWidth="1"/>
    <col min="11297" max="11297" width="9.7109375" style="232" customWidth="1"/>
    <col min="11298" max="11298" width="9" style="232" customWidth="1"/>
    <col min="11299" max="11299" width="11.7109375" style="232" customWidth="1"/>
    <col min="11300" max="11311" width="9" style="232" customWidth="1"/>
    <col min="11312" max="11520" width="9.140625" style="232" customWidth="1"/>
    <col min="11521" max="11521" width="12.85546875" style="232" customWidth="1"/>
    <col min="11522" max="11522" width="4.140625" style="232" customWidth="1"/>
    <col min="11523" max="11523" width="10.5703125" style="232" customWidth="1"/>
    <col min="11524" max="11524" width="9" style="232" customWidth="1"/>
    <col min="11525" max="11525" width="11.85546875" style="232" customWidth="1"/>
    <col min="11526" max="11528" width="9" style="232" customWidth="1"/>
    <col min="11529" max="11529" width="13.42578125" style="232" customWidth="1"/>
    <col min="11530" max="11530" width="9" style="232" customWidth="1"/>
    <col min="11531" max="11531" width="10.7109375" style="232" customWidth="1"/>
    <col min="11532" max="11532" width="9" style="232" customWidth="1"/>
    <col min="11533" max="11533" width="10.28515625" style="232" customWidth="1"/>
    <col min="11534" max="11536" width="9" style="232" customWidth="1"/>
    <col min="11537" max="11537" width="12.85546875" style="232" customWidth="1"/>
    <col min="11538" max="11540" width="9" style="232" customWidth="1"/>
    <col min="11541" max="11541" width="11.140625" style="232" customWidth="1"/>
    <col min="11542" max="11542" width="9" style="232" customWidth="1"/>
    <col min="11543" max="11543" width="10" style="232" customWidth="1"/>
    <col min="11544" max="11546" width="9" style="232" customWidth="1"/>
    <col min="11547" max="11547" width="10.42578125" style="232" customWidth="1"/>
    <col min="11548" max="11550" width="9" style="232" customWidth="1"/>
    <col min="11551" max="11551" width="10" style="232" customWidth="1"/>
    <col min="11552" max="11552" width="9" style="232" customWidth="1"/>
    <col min="11553" max="11553" width="9.7109375" style="232" customWidth="1"/>
    <col min="11554" max="11554" width="9" style="232" customWidth="1"/>
    <col min="11555" max="11555" width="11.7109375" style="232" customWidth="1"/>
    <col min="11556" max="11567" width="9" style="232" customWidth="1"/>
    <col min="11568" max="11776" width="9.140625" style="232" customWidth="1"/>
    <col min="11777" max="11777" width="12.85546875" style="232" customWidth="1"/>
    <col min="11778" max="11778" width="4.140625" style="232" customWidth="1"/>
    <col min="11779" max="11779" width="10.5703125" style="232" customWidth="1"/>
    <col min="11780" max="11780" width="9" style="232" customWidth="1"/>
    <col min="11781" max="11781" width="11.85546875" style="232" customWidth="1"/>
    <col min="11782" max="11784" width="9" style="232" customWidth="1"/>
    <col min="11785" max="11785" width="13.42578125" style="232" customWidth="1"/>
    <col min="11786" max="11786" width="9" style="232" customWidth="1"/>
    <col min="11787" max="11787" width="10.7109375" style="232" customWidth="1"/>
    <col min="11788" max="11788" width="9" style="232" customWidth="1"/>
    <col min="11789" max="11789" width="10.28515625" style="232" customWidth="1"/>
    <col min="11790" max="11792" width="9" style="232" customWidth="1"/>
    <col min="11793" max="11793" width="12.85546875" style="232" customWidth="1"/>
    <col min="11794" max="11796" width="9" style="232" customWidth="1"/>
    <col min="11797" max="11797" width="11.140625" style="232" customWidth="1"/>
    <col min="11798" max="11798" width="9" style="232" customWidth="1"/>
    <col min="11799" max="11799" width="10" style="232" customWidth="1"/>
    <col min="11800" max="11802" width="9" style="232" customWidth="1"/>
    <col min="11803" max="11803" width="10.42578125" style="232" customWidth="1"/>
    <col min="11804" max="11806" width="9" style="232" customWidth="1"/>
    <col min="11807" max="11807" width="10" style="232" customWidth="1"/>
    <col min="11808" max="11808" width="9" style="232" customWidth="1"/>
    <col min="11809" max="11809" width="9.7109375" style="232" customWidth="1"/>
    <col min="11810" max="11810" width="9" style="232" customWidth="1"/>
    <col min="11811" max="11811" width="11.7109375" style="232" customWidth="1"/>
    <col min="11812" max="11823" width="9" style="232" customWidth="1"/>
    <col min="11824" max="12032" width="9.140625" style="232" customWidth="1"/>
    <col min="12033" max="12033" width="12.85546875" style="232" customWidth="1"/>
    <col min="12034" max="12034" width="4.140625" style="232" customWidth="1"/>
    <col min="12035" max="12035" width="10.5703125" style="232" customWidth="1"/>
    <col min="12036" max="12036" width="9" style="232" customWidth="1"/>
    <col min="12037" max="12037" width="11.85546875" style="232" customWidth="1"/>
    <col min="12038" max="12040" width="9" style="232" customWidth="1"/>
    <col min="12041" max="12041" width="13.42578125" style="232" customWidth="1"/>
    <col min="12042" max="12042" width="9" style="232" customWidth="1"/>
    <col min="12043" max="12043" width="10.7109375" style="232" customWidth="1"/>
    <col min="12044" max="12044" width="9" style="232" customWidth="1"/>
    <col min="12045" max="12045" width="10.28515625" style="232" customWidth="1"/>
    <col min="12046" max="12048" width="9" style="232" customWidth="1"/>
    <col min="12049" max="12049" width="12.85546875" style="232" customWidth="1"/>
    <col min="12050" max="12052" width="9" style="232" customWidth="1"/>
    <col min="12053" max="12053" width="11.140625" style="232" customWidth="1"/>
    <col min="12054" max="12054" width="9" style="232" customWidth="1"/>
    <col min="12055" max="12055" width="10" style="232" customWidth="1"/>
    <col min="12056" max="12058" width="9" style="232" customWidth="1"/>
    <col min="12059" max="12059" width="10.42578125" style="232" customWidth="1"/>
    <col min="12060" max="12062" width="9" style="232" customWidth="1"/>
    <col min="12063" max="12063" width="10" style="232" customWidth="1"/>
    <col min="12064" max="12064" width="9" style="232" customWidth="1"/>
    <col min="12065" max="12065" width="9.7109375" style="232" customWidth="1"/>
    <col min="12066" max="12066" width="9" style="232" customWidth="1"/>
    <col min="12067" max="12067" width="11.7109375" style="232" customWidth="1"/>
    <col min="12068" max="12079" width="9" style="232" customWidth="1"/>
    <col min="12080" max="12288" width="9.140625" style="232" customWidth="1"/>
    <col min="12289" max="12289" width="12.85546875" style="232" customWidth="1"/>
    <col min="12290" max="12290" width="4.140625" style="232" customWidth="1"/>
    <col min="12291" max="12291" width="10.5703125" style="232" customWidth="1"/>
    <col min="12292" max="12292" width="9" style="232" customWidth="1"/>
    <col min="12293" max="12293" width="11.85546875" style="232" customWidth="1"/>
    <col min="12294" max="12296" width="9" style="232" customWidth="1"/>
    <col min="12297" max="12297" width="13.42578125" style="232" customWidth="1"/>
    <col min="12298" max="12298" width="9" style="232" customWidth="1"/>
    <col min="12299" max="12299" width="10.7109375" style="232" customWidth="1"/>
    <col min="12300" max="12300" width="9" style="232" customWidth="1"/>
    <col min="12301" max="12301" width="10.28515625" style="232" customWidth="1"/>
    <col min="12302" max="12304" width="9" style="232" customWidth="1"/>
    <col min="12305" max="12305" width="12.85546875" style="232" customWidth="1"/>
    <col min="12306" max="12308" width="9" style="232" customWidth="1"/>
    <col min="12309" max="12309" width="11.140625" style="232" customWidth="1"/>
    <col min="12310" max="12310" width="9" style="232" customWidth="1"/>
    <col min="12311" max="12311" width="10" style="232" customWidth="1"/>
    <col min="12312" max="12314" width="9" style="232" customWidth="1"/>
    <col min="12315" max="12315" width="10.42578125" style="232" customWidth="1"/>
    <col min="12316" max="12318" width="9" style="232" customWidth="1"/>
    <col min="12319" max="12319" width="10" style="232" customWidth="1"/>
    <col min="12320" max="12320" width="9" style="232" customWidth="1"/>
    <col min="12321" max="12321" width="9.7109375" style="232" customWidth="1"/>
    <col min="12322" max="12322" width="9" style="232" customWidth="1"/>
    <col min="12323" max="12323" width="11.7109375" style="232" customWidth="1"/>
    <col min="12324" max="12335" width="9" style="232" customWidth="1"/>
    <col min="12336" max="12544" width="9.140625" style="232" customWidth="1"/>
    <col min="12545" max="12545" width="12.85546875" style="232" customWidth="1"/>
    <col min="12546" max="12546" width="4.140625" style="232" customWidth="1"/>
    <col min="12547" max="12547" width="10.5703125" style="232" customWidth="1"/>
    <col min="12548" max="12548" width="9" style="232" customWidth="1"/>
    <col min="12549" max="12549" width="11.85546875" style="232" customWidth="1"/>
    <col min="12550" max="12552" width="9" style="232" customWidth="1"/>
    <col min="12553" max="12553" width="13.42578125" style="232" customWidth="1"/>
    <col min="12554" max="12554" width="9" style="232" customWidth="1"/>
    <col min="12555" max="12555" width="10.7109375" style="232" customWidth="1"/>
    <col min="12556" max="12556" width="9" style="232" customWidth="1"/>
    <col min="12557" max="12557" width="10.28515625" style="232" customWidth="1"/>
    <col min="12558" max="12560" width="9" style="232" customWidth="1"/>
    <col min="12561" max="12561" width="12.85546875" style="232" customWidth="1"/>
    <col min="12562" max="12564" width="9" style="232" customWidth="1"/>
    <col min="12565" max="12565" width="11.140625" style="232" customWidth="1"/>
    <col min="12566" max="12566" width="9" style="232" customWidth="1"/>
    <col min="12567" max="12567" width="10" style="232" customWidth="1"/>
    <col min="12568" max="12570" width="9" style="232" customWidth="1"/>
    <col min="12571" max="12571" width="10.42578125" style="232" customWidth="1"/>
    <col min="12572" max="12574" width="9" style="232" customWidth="1"/>
    <col min="12575" max="12575" width="10" style="232" customWidth="1"/>
    <col min="12576" max="12576" width="9" style="232" customWidth="1"/>
    <col min="12577" max="12577" width="9.7109375" style="232" customWidth="1"/>
    <col min="12578" max="12578" width="9" style="232" customWidth="1"/>
    <col min="12579" max="12579" width="11.7109375" style="232" customWidth="1"/>
    <col min="12580" max="12591" width="9" style="232" customWidth="1"/>
    <col min="12592" max="12800" width="9.140625" style="232" customWidth="1"/>
    <col min="12801" max="12801" width="12.85546875" style="232" customWidth="1"/>
    <col min="12802" max="12802" width="4.140625" style="232" customWidth="1"/>
    <col min="12803" max="12803" width="10.5703125" style="232" customWidth="1"/>
    <col min="12804" max="12804" width="9" style="232" customWidth="1"/>
    <col min="12805" max="12805" width="11.85546875" style="232" customWidth="1"/>
    <col min="12806" max="12808" width="9" style="232" customWidth="1"/>
    <col min="12809" max="12809" width="13.42578125" style="232" customWidth="1"/>
    <col min="12810" max="12810" width="9" style="232" customWidth="1"/>
    <col min="12811" max="12811" width="10.7109375" style="232" customWidth="1"/>
    <col min="12812" max="12812" width="9" style="232" customWidth="1"/>
    <col min="12813" max="12813" width="10.28515625" style="232" customWidth="1"/>
    <col min="12814" max="12816" width="9" style="232" customWidth="1"/>
    <col min="12817" max="12817" width="12.85546875" style="232" customWidth="1"/>
    <col min="12818" max="12820" width="9" style="232" customWidth="1"/>
    <col min="12821" max="12821" width="11.140625" style="232" customWidth="1"/>
    <col min="12822" max="12822" width="9" style="232" customWidth="1"/>
    <col min="12823" max="12823" width="10" style="232" customWidth="1"/>
    <col min="12824" max="12826" width="9" style="232" customWidth="1"/>
    <col min="12827" max="12827" width="10.42578125" style="232" customWidth="1"/>
    <col min="12828" max="12830" width="9" style="232" customWidth="1"/>
    <col min="12831" max="12831" width="10" style="232" customWidth="1"/>
    <col min="12832" max="12832" width="9" style="232" customWidth="1"/>
    <col min="12833" max="12833" width="9.7109375" style="232" customWidth="1"/>
    <col min="12834" max="12834" width="9" style="232" customWidth="1"/>
    <col min="12835" max="12835" width="11.7109375" style="232" customWidth="1"/>
    <col min="12836" max="12847" width="9" style="232" customWidth="1"/>
    <col min="12848" max="13056" width="9.140625" style="232" customWidth="1"/>
    <col min="13057" max="13057" width="12.85546875" style="232" customWidth="1"/>
    <col min="13058" max="13058" width="4.140625" style="232" customWidth="1"/>
    <col min="13059" max="13059" width="10.5703125" style="232" customWidth="1"/>
    <col min="13060" max="13060" width="9" style="232" customWidth="1"/>
    <col min="13061" max="13061" width="11.85546875" style="232" customWidth="1"/>
    <col min="13062" max="13064" width="9" style="232" customWidth="1"/>
    <col min="13065" max="13065" width="13.42578125" style="232" customWidth="1"/>
    <col min="13066" max="13066" width="9" style="232" customWidth="1"/>
    <col min="13067" max="13067" width="10.7109375" style="232" customWidth="1"/>
    <col min="13068" max="13068" width="9" style="232" customWidth="1"/>
    <col min="13069" max="13069" width="10.28515625" style="232" customWidth="1"/>
    <col min="13070" max="13072" width="9" style="232" customWidth="1"/>
    <col min="13073" max="13073" width="12.85546875" style="232" customWidth="1"/>
    <col min="13074" max="13076" width="9" style="232" customWidth="1"/>
    <col min="13077" max="13077" width="11.140625" style="232" customWidth="1"/>
    <col min="13078" max="13078" width="9" style="232" customWidth="1"/>
    <col min="13079" max="13079" width="10" style="232" customWidth="1"/>
    <col min="13080" max="13082" width="9" style="232" customWidth="1"/>
    <col min="13083" max="13083" width="10.42578125" style="232" customWidth="1"/>
    <col min="13084" max="13086" width="9" style="232" customWidth="1"/>
    <col min="13087" max="13087" width="10" style="232" customWidth="1"/>
    <col min="13088" max="13088" width="9" style="232" customWidth="1"/>
    <col min="13089" max="13089" width="9.7109375" style="232" customWidth="1"/>
    <col min="13090" max="13090" width="9" style="232" customWidth="1"/>
    <col min="13091" max="13091" width="11.7109375" style="232" customWidth="1"/>
    <col min="13092" max="13103" width="9" style="232" customWidth="1"/>
    <col min="13104" max="13312" width="9.140625" style="232" customWidth="1"/>
    <col min="13313" max="13313" width="12.85546875" style="232" customWidth="1"/>
    <col min="13314" max="13314" width="4.140625" style="232" customWidth="1"/>
    <col min="13315" max="13315" width="10.5703125" style="232" customWidth="1"/>
    <col min="13316" max="13316" width="9" style="232" customWidth="1"/>
    <col min="13317" max="13317" width="11.85546875" style="232" customWidth="1"/>
    <col min="13318" max="13320" width="9" style="232" customWidth="1"/>
    <col min="13321" max="13321" width="13.42578125" style="232" customWidth="1"/>
    <col min="13322" max="13322" width="9" style="232" customWidth="1"/>
    <col min="13323" max="13323" width="10.7109375" style="232" customWidth="1"/>
    <col min="13324" max="13324" width="9" style="232" customWidth="1"/>
    <col min="13325" max="13325" width="10.28515625" style="232" customWidth="1"/>
    <col min="13326" max="13328" width="9" style="232" customWidth="1"/>
    <col min="13329" max="13329" width="12.85546875" style="232" customWidth="1"/>
    <col min="13330" max="13332" width="9" style="232" customWidth="1"/>
    <col min="13333" max="13333" width="11.140625" style="232" customWidth="1"/>
    <col min="13334" max="13334" width="9" style="232" customWidth="1"/>
    <col min="13335" max="13335" width="10" style="232" customWidth="1"/>
    <col min="13336" max="13338" width="9" style="232" customWidth="1"/>
    <col min="13339" max="13339" width="10.42578125" style="232" customWidth="1"/>
    <col min="13340" max="13342" width="9" style="232" customWidth="1"/>
    <col min="13343" max="13343" width="10" style="232" customWidth="1"/>
    <col min="13344" max="13344" width="9" style="232" customWidth="1"/>
    <col min="13345" max="13345" width="9.7109375" style="232" customWidth="1"/>
    <col min="13346" max="13346" width="9" style="232" customWidth="1"/>
    <col min="13347" max="13347" width="11.7109375" style="232" customWidth="1"/>
    <col min="13348" max="13359" width="9" style="232" customWidth="1"/>
    <col min="13360" max="13568" width="9.140625" style="232" customWidth="1"/>
    <col min="13569" max="13569" width="12.85546875" style="232" customWidth="1"/>
    <col min="13570" max="13570" width="4.140625" style="232" customWidth="1"/>
    <col min="13571" max="13571" width="10.5703125" style="232" customWidth="1"/>
    <col min="13572" max="13572" width="9" style="232" customWidth="1"/>
    <col min="13573" max="13573" width="11.85546875" style="232" customWidth="1"/>
    <col min="13574" max="13576" width="9" style="232" customWidth="1"/>
    <col min="13577" max="13577" width="13.42578125" style="232" customWidth="1"/>
    <col min="13578" max="13578" width="9" style="232" customWidth="1"/>
    <col min="13579" max="13579" width="10.7109375" style="232" customWidth="1"/>
    <col min="13580" max="13580" width="9" style="232" customWidth="1"/>
    <col min="13581" max="13581" width="10.28515625" style="232" customWidth="1"/>
    <col min="13582" max="13584" width="9" style="232" customWidth="1"/>
    <col min="13585" max="13585" width="12.85546875" style="232" customWidth="1"/>
    <col min="13586" max="13588" width="9" style="232" customWidth="1"/>
    <col min="13589" max="13589" width="11.140625" style="232" customWidth="1"/>
    <col min="13590" max="13590" width="9" style="232" customWidth="1"/>
    <col min="13591" max="13591" width="10" style="232" customWidth="1"/>
    <col min="13592" max="13594" width="9" style="232" customWidth="1"/>
    <col min="13595" max="13595" width="10.42578125" style="232" customWidth="1"/>
    <col min="13596" max="13598" width="9" style="232" customWidth="1"/>
    <col min="13599" max="13599" width="10" style="232" customWidth="1"/>
    <col min="13600" max="13600" width="9" style="232" customWidth="1"/>
    <col min="13601" max="13601" width="9.7109375" style="232" customWidth="1"/>
    <col min="13602" max="13602" width="9" style="232" customWidth="1"/>
    <col min="13603" max="13603" width="11.7109375" style="232" customWidth="1"/>
    <col min="13604" max="13615" width="9" style="232" customWidth="1"/>
    <col min="13616" max="13824" width="9.140625" style="232" customWidth="1"/>
    <col min="13825" max="13825" width="12.85546875" style="232" customWidth="1"/>
    <col min="13826" max="13826" width="4.140625" style="232" customWidth="1"/>
    <col min="13827" max="13827" width="10.5703125" style="232" customWidth="1"/>
    <col min="13828" max="13828" width="9" style="232" customWidth="1"/>
    <col min="13829" max="13829" width="11.85546875" style="232" customWidth="1"/>
    <col min="13830" max="13832" width="9" style="232" customWidth="1"/>
    <col min="13833" max="13833" width="13.42578125" style="232" customWidth="1"/>
    <col min="13834" max="13834" width="9" style="232" customWidth="1"/>
    <col min="13835" max="13835" width="10.7109375" style="232" customWidth="1"/>
    <col min="13836" max="13836" width="9" style="232" customWidth="1"/>
    <col min="13837" max="13837" width="10.28515625" style="232" customWidth="1"/>
    <col min="13838" max="13840" width="9" style="232" customWidth="1"/>
    <col min="13841" max="13841" width="12.85546875" style="232" customWidth="1"/>
    <col min="13842" max="13844" width="9" style="232" customWidth="1"/>
    <col min="13845" max="13845" width="11.140625" style="232" customWidth="1"/>
    <col min="13846" max="13846" width="9" style="232" customWidth="1"/>
    <col min="13847" max="13847" width="10" style="232" customWidth="1"/>
    <col min="13848" max="13850" width="9" style="232" customWidth="1"/>
    <col min="13851" max="13851" width="10.42578125" style="232" customWidth="1"/>
    <col min="13852" max="13854" width="9" style="232" customWidth="1"/>
    <col min="13855" max="13855" width="10" style="232" customWidth="1"/>
    <col min="13856" max="13856" width="9" style="232" customWidth="1"/>
    <col min="13857" max="13857" width="9.7109375" style="232" customWidth="1"/>
    <col min="13858" max="13858" width="9" style="232" customWidth="1"/>
    <col min="13859" max="13859" width="11.7109375" style="232" customWidth="1"/>
    <col min="13860" max="13871" width="9" style="232" customWidth="1"/>
    <col min="13872" max="14080" width="9.140625" style="232" customWidth="1"/>
    <col min="14081" max="14081" width="12.85546875" style="232" customWidth="1"/>
    <col min="14082" max="14082" width="4.140625" style="232" customWidth="1"/>
    <col min="14083" max="14083" width="10.5703125" style="232" customWidth="1"/>
    <col min="14084" max="14084" width="9" style="232" customWidth="1"/>
    <col min="14085" max="14085" width="11.85546875" style="232" customWidth="1"/>
    <col min="14086" max="14088" width="9" style="232" customWidth="1"/>
    <col min="14089" max="14089" width="13.42578125" style="232" customWidth="1"/>
    <col min="14090" max="14090" width="9" style="232" customWidth="1"/>
    <col min="14091" max="14091" width="10.7109375" style="232" customWidth="1"/>
    <col min="14092" max="14092" width="9" style="232" customWidth="1"/>
    <col min="14093" max="14093" width="10.28515625" style="232" customWidth="1"/>
    <col min="14094" max="14096" width="9" style="232" customWidth="1"/>
    <col min="14097" max="14097" width="12.85546875" style="232" customWidth="1"/>
    <col min="14098" max="14100" width="9" style="232" customWidth="1"/>
    <col min="14101" max="14101" width="11.140625" style="232" customWidth="1"/>
    <col min="14102" max="14102" width="9" style="232" customWidth="1"/>
    <col min="14103" max="14103" width="10" style="232" customWidth="1"/>
    <col min="14104" max="14106" width="9" style="232" customWidth="1"/>
    <col min="14107" max="14107" width="10.42578125" style="232" customWidth="1"/>
    <col min="14108" max="14110" width="9" style="232" customWidth="1"/>
    <col min="14111" max="14111" width="10" style="232" customWidth="1"/>
    <col min="14112" max="14112" width="9" style="232" customWidth="1"/>
    <col min="14113" max="14113" width="9.7109375" style="232" customWidth="1"/>
    <col min="14114" max="14114" width="9" style="232" customWidth="1"/>
    <col min="14115" max="14115" width="11.7109375" style="232" customWidth="1"/>
    <col min="14116" max="14127" width="9" style="232" customWidth="1"/>
    <col min="14128" max="14336" width="9.140625" style="232" customWidth="1"/>
    <col min="14337" max="14337" width="12.85546875" style="232" customWidth="1"/>
    <col min="14338" max="14338" width="4.140625" style="232" customWidth="1"/>
    <col min="14339" max="14339" width="10.5703125" style="232" customWidth="1"/>
    <col min="14340" max="14340" width="9" style="232" customWidth="1"/>
    <col min="14341" max="14341" width="11.85546875" style="232" customWidth="1"/>
    <col min="14342" max="14344" width="9" style="232" customWidth="1"/>
    <col min="14345" max="14345" width="13.42578125" style="232" customWidth="1"/>
    <col min="14346" max="14346" width="9" style="232" customWidth="1"/>
    <col min="14347" max="14347" width="10.7109375" style="232" customWidth="1"/>
    <col min="14348" max="14348" width="9" style="232" customWidth="1"/>
    <col min="14349" max="14349" width="10.28515625" style="232" customWidth="1"/>
    <col min="14350" max="14352" width="9" style="232" customWidth="1"/>
    <col min="14353" max="14353" width="12.85546875" style="232" customWidth="1"/>
    <col min="14354" max="14356" width="9" style="232" customWidth="1"/>
    <col min="14357" max="14357" width="11.140625" style="232" customWidth="1"/>
    <col min="14358" max="14358" width="9" style="232" customWidth="1"/>
    <col min="14359" max="14359" width="10" style="232" customWidth="1"/>
    <col min="14360" max="14362" width="9" style="232" customWidth="1"/>
    <col min="14363" max="14363" width="10.42578125" style="232" customWidth="1"/>
    <col min="14364" max="14366" width="9" style="232" customWidth="1"/>
    <col min="14367" max="14367" width="10" style="232" customWidth="1"/>
    <col min="14368" max="14368" width="9" style="232" customWidth="1"/>
    <col min="14369" max="14369" width="9.7109375" style="232" customWidth="1"/>
    <col min="14370" max="14370" width="9" style="232" customWidth="1"/>
    <col min="14371" max="14371" width="11.7109375" style="232" customWidth="1"/>
    <col min="14372" max="14383" width="9" style="232" customWidth="1"/>
    <col min="14384" max="14592" width="9.140625" style="232" customWidth="1"/>
    <col min="14593" max="14593" width="12.85546875" style="232" customWidth="1"/>
    <col min="14594" max="14594" width="4.140625" style="232" customWidth="1"/>
    <col min="14595" max="14595" width="10.5703125" style="232" customWidth="1"/>
    <col min="14596" max="14596" width="9" style="232" customWidth="1"/>
    <col min="14597" max="14597" width="11.85546875" style="232" customWidth="1"/>
    <col min="14598" max="14600" width="9" style="232" customWidth="1"/>
    <col min="14601" max="14601" width="13.42578125" style="232" customWidth="1"/>
    <col min="14602" max="14602" width="9" style="232" customWidth="1"/>
    <col min="14603" max="14603" width="10.7109375" style="232" customWidth="1"/>
    <col min="14604" max="14604" width="9" style="232" customWidth="1"/>
    <col min="14605" max="14605" width="10.28515625" style="232" customWidth="1"/>
    <col min="14606" max="14608" width="9" style="232" customWidth="1"/>
    <col min="14609" max="14609" width="12.85546875" style="232" customWidth="1"/>
    <col min="14610" max="14612" width="9" style="232" customWidth="1"/>
    <col min="14613" max="14613" width="11.140625" style="232" customWidth="1"/>
    <col min="14614" max="14614" width="9" style="232" customWidth="1"/>
    <col min="14615" max="14615" width="10" style="232" customWidth="1"/>
    <col min="14616" max="14618" width="9" style="232" customWidth="1"/>
    <col min="14619" max="14619" width="10.42578125" style="232" customWidth="1"/>
    <col min="14620" max="14622" width="9" style="232" customWidth="1"/>
    <col min="14623" max="14623" width="10" style="232" customWidth="1"/>
    <col min="14624" max="14624" width="9" style="232" customWidth="1"/>
    <col min="14625" max="14625" width="9.7109375" style="232" customWidth="1"/>
    <col min="14626" max="14626" width="9" style="232" customWidth="1"/>
    <col min="14627" max="14627" width="11.7109375" style="232" customWidth="1"/>
    <col min="14628" max="14639" width="9" style="232" customWidth="1"/>
    <col min="14640" max="14848" width="9.140625" style="232" customWidth="1"/>
    <col min="14849" max="14849" width="12.85546875" style="232" customWidth="1"/>
    <col min="14850" max="14850" width="4.140625" style="232" customWidth="1"/>
    <col min="14851" max="14851" width="10.5703125" style="232" customWidth="1"/>
    <col min="14852" max="14852" width="9" style="232" customWidth="1"/>
    <col min="14853" max="14853" width="11.85546875" style="232" customWidth="1"/>
    <col min="14854" max="14856" width="9" style="232" customWidth="1"/>
    <col min="14857" max="14857" width="13.42578125" style="232" customWidth="1"/>
    <col min="14858" max="14858" width="9" style="232" customWidth="1"/>
    <col min="14859" max="14859" width="10.7109375" style="232" customWidth="1"/>
    <col min="14860" max="14860" width="9" style="232" customWidth="1"/>
    <col min="14861" max="14861" width="10.28515625" style="232" customWidth="1"/>
    <col min="14862" max="14864" width="9" style="232" customWidth="1"/>
    <col min="14865" max="14865" width="12.85546875" style="232" customWidth="1"/>
    <col min="14866" max="14868" width="9" style="232" customWidth="1"/>
    <col min="14869" max="14869" width="11.140625" style="232" customWidth="1"/>
    <col min="14870" max="14870" width="9" style="232" customWidth="1"/>
    <col min="14871" max="14871" width="10" style="232" customWidth="1"/>
    <col min="14872" max="14874" width="9" style="232" customWidth="1"/>
    <col min="14875" max="14875" width="10.42578125" style="232" customWidth="1"/>
    <col min="14876" max="14878" width="9" style="232" customWidth="1"/>
    <col min="14879" max="14879" width="10" style="232" customWidth="1"/>
    <col min="14880" max="14880" width="9" style="232" customWidth="1"/>
    <col min="14881" max="14881" width="9.7109375" style="232" customWidth="1"/>
    <col min="14882" max="14882" width="9" style="232" customWidth="1"/>
    <col min="14883" max="14883" width="11.7109375" style="232" customWidth="1"/>
    <col min="14884" max="14895" width="9" style="232" customWidth="1"/>
    <col min="14896" max="15104" width="9.140625" style="232" customWidth="1"/>
    <col min="15105" max="15105" width="12.85546875" style="232" customWidth="1"/>
    <col min="15106" max="15106" width="4.140625" style="232" customWidth="1"/>
    <col min="15107" max="15107" width="10.5703125" style="232" customWidth="1"/>
    <col min="15108" max="15108" width="9" style="232" customWidth="1"/>
    <col min="15109" max="15109" width="11.85546875" style="232" customWidth="1"/>
    <col min="15110" max="15112" width="9" style="232" customWidth="1"/>
    <col min="15113" max="15113" width="13.42578125" style="232" customWidth="1"/>
    <col min="15114" max="15114" width="9" style="232" customWidth="1"/>
    <col min="15115" max="15115" width="10.7109375" style="232" customWidth="1"/>
    <col min="15116" max="15116" width="9" style="232" customWidth="1"/>
    <col min="15117" max="15117" width="10.28515625" style="232" customWidth="1"/>
    <col min="15118" max="15120" width="9" style="232" customWidth="1"/>
    <col min="15121" max="15121" width="12.85546875" style="232" customWidth="1"/>
    <col min="15122" max="15124" width="9" style="232" customWidth="1"/>
    <col min="15125" max="15125" width="11.140625" style="232" customWidth="1"/>
    <col min="15126" max="15126" width="9" style="232" customWidth="1"/>
    <col min="15127" max="15127" width="10" style="232" customWidth="1"/>
    <col min="15128" max="15130" width="9" style="232" customWidth="1"/>
    <col min="15131" max="15131" width="10.42578125" style="232" customWidth="1"/>
    <col min="15132" max="15134" width="9" style="232" customWidth="1"/>
    <col min="15135" max="15135" width="10" style="232" customWidth="1"/>
    <col min="15136" max="15136" width="9" style="232" customWidth="1"/>
    <col min="15137" max="15137" width="9.7109375" style="232" customWidth="1"/>
    <col min="15138" max="15138" width="9" style="232" customWidth="1"/>
    <col min="15139" max="15139" width="11.7109375" style="232" customWidth="1"/>
    <col min="15140" max="15151" width="9" style="232" customWidth="1"/>
    <col min="15152" max="15360" width="9.140625" style="232" customWidth="1"/>
    <col min="15361" max="15361" width="12.85546875" style="232" customWidth="1"/>
    <col min="15362" max="15362" width="4.140625" style="232" customWidth="1"/>
    <col min="15363" max="15363" width="10.5703125" style="232" customWidth="1"/>
    <col min="15364" max="15364" width="9" style="232" customWidth="1"/>
    <col min="15365" max="15365" width="11.85546875" style="232" customWidth="1"/>
    <col min="15366" max="15368" width="9" style="232" customWidth="1"/>
    <col min="15369" max="15369" width="13.42578125" style="232" customWidth="1"/>
    <col min="15370" max="15370" width="9" style="232" customWidth="1"/>
    <col min="15371" max="15371" width="10.7109375" style="232" customWidth="1"/>
    <col min="15372" max="15372" width="9" style="232" customWidth="1"/>
    <col min="15373" max="15373" width="10.28515625" style="232" customWidth="1"/>
    <col min="15374" max="15376" width="9" style="232" customWidth="1"/>
    <col min="15377" max="15377" width="12.85546875" style="232" customWidth="1"/>
    <col min="15378" max="15380" width="9" style="232" customWidth="1"/>
    <col min="15381" max="15381" width="11.140625" style="232" customWidth="1"/>
    <col min="15382" max="15382" width="9" style="232" customWidth="1"/>
    <col min="15383" max="15383" width="10" style="232" customWidth="1"/>
    <col min="15384" max="15386" width="9" style="232" customWidth="1"/>
    <col min="15387" max="15387" width="10.42578125" style="232" customWidth="1"/>
    <col min="15388" max="15390" width="9" style="232" customWidth="1"/>
    <col min="15391" max="15391" width="10" style="232" customWidth="1"/>
    <col min="15392" max="15392" width="9" style="232" customWidth="1"/>
    <col min="15393" max="15393" width="9.7109375" style="232" customWidth="1"/>
    <col min="15394" max="15394" width="9" style="232" customWidth="1"/>
    <col min="15395" max="15395" width="11.7109375" style="232" customWidth="1"/>
    <col min="15396" max="15407" width="9" style="232" customWidth="1"/>
    <col min="15408" max="15616" width="9.140625" style="232" customWidth="1"/>
    <col min="15617" max="15617" width="12.85546875" style="232" customWidth="1"/>
    <col min="15618" max="15618" width="4.140625" style="232" customWidth="1"/>
    <col min="15619" max="15619" width="10.5703125" style="232" customWidth="1"/>
    <col min="15620" max="15620" width="9" style="232" customWidth="1"/>
    <col min="15621" max="15621" width="11.85546875" style="232" customWidth="1"/>
    <col min="15622" max="15624" width="9" style="232" customWidth="1"/>
    <col min="15625" max="15625" width="13.42578125" style="232" customWidth="1"/>
    <col min="15626" max="15626" width="9" style="232" customWidth="1"/>
    <col min="15627" max="15627" width="10.7109375" style="232" customWidth="1"/>
    <col min="15628" max="15628" width="9" style="232" customWidth="1"/>
    <col min="15629" max="15629" width="10.28515625" style="232" customWidth="1"/>
    <col min="15630" max="15632" width="9" style="232" customWidth="1"/>
    <col min="15633" max="15633" width="12.85546875" style="232" customWidth="1"/>
    <col min="15634" max="15636" width="9" style="232" customWidth="1"/>
    <col min="15637" max="15637" width="11.140625" style="232" customWidth="1"/>
    <col min="15638" max="15638" width="9" style="232" customWidth="1"/>
    <col min="15639" max="15639" width="10" style="232" customWidth="1"/>
    <col min="15640" max="15642" width="9" style="232" customWidth="1"/>
    <col min="15643" max="15643" width="10.42578125" style="232" customWidth="1"/>
    <col min="15644" max="15646" width="9" style="232" customWidth="1"/>
    <col min="15647" max="15647" width="10" style="232" customWidth="1"/>
    <col min="15648" max="15648" width="9" style="232" customWidth="1"/>
    <col min="15649" max="15649" width="9.7109375" style="232" customWidth="1"/>
    <col min="15650" max="15650" width="9" style="232" customWidth="1"/>
    <col min="15651" max="15651" width="11.7109375" style="232" customWidth="1"/>
    <col min="15652" max="15663" width="9" style="232" customWidth="1"/>
    <col min="15664" max="15872" width="9.140625" style="232" customWidth="1"/>
    <col min="15873" max="15873" width="12.85546875" style="232" customWidth="1"/>
    <col min="15874" max="15874" width="4.140625" style="232" customWidth="1"/>
    <col min="15875" max="15875" width="10.5703125" style="232" customWidth="1"/>
    <col min="15876" max="15876" width="9" style="232" customWidth="1"/>
    <col min="15877" max="15877" width="11.85546875" style="232" customWidth="1"/>
    <col min="15878" max="15880" width="9" style="232" customWidth="1"/>
    <col min="15881" max="15881" width="13.42578125" style="232" customWidth="1"/>
    <col min="15882" max="15882" width="9" style="232" customWidth="1"/>
    <col min="15883" max="15883" width="10.7109375" style="232" customWidth="1"/>
    <col min="15884" max="15884" width="9" style="232" customWidth="1"/>
    <col min="15885" max="15885" width="10.28515625" style="232" customWidth="1"/>
    <col min="15886" max="15888" width="9" style="232" customWidth="1"/>
    <col min="15889" max="15889" width="12.85546875" style="232" customWidth="1"/>
    <col min="15890" max="15892" width="9" style="232" customWidth="1"/>
    <col min="15893" max="15893" width="11.140625" style="232" customWidth="1"/>
    <col min="15894" max="15894" width="9" style="232" customWidth="1"/>
    <col min="15895" max="15895" width="10" style="232" customWidth="1"/>
    <col min="15896" max="15898" width="9" style="232" customWidth="1"/>
    <col min="15899" max="15899" width="10.42578125" style="232" customWidth="1"/>
    <col min="15900" max="15902" width="9" style="232" customWidth="1"/>
    <col min="15903" max="15903" width="10" style="232" customWidth="1"/>
    <col min="15904" max="15904" width="9" style="232" customWidth="1"/>
    <col min="15905" max="15905" width="9.7109375" style="232" customWidth="1"/>
    <col min="15906" max="15906" width="9" style="232" customWidth="1"/>
    <col min="15907" max="15907" width="11.7109375" style="232" customWidth="1"/>
    <col min="15908" max="15919" width="9" style="232" customWidth="1"/>
    <col min="15920" max="16128" width="9.140625" style="232" customWidth="1"/>
    <col min="16129" max="16129" width="12.85546875" style="232" customWidth="1"/>
    <col min="16130" max="16130" width="4.140625" style="232" customWidth="1"/>
    <col min="16131" max="16131" width="10.5703125" style="232" customWidth="1"/>
    <col min="16132" max="16132" width="9" style="232" customWidth="1"/>
    <col min="16133" max="16133" width="11.85546875" style="232" customWidth="1"/>
    <col min="16134" max="16136" width="9" style="232" customWidth="1"/>
    <col min="16137" max="16137" width="13.42578125" style="232" customWidth="1"/>
    <col min="16138" max="16138" width="9" style="232" customWidth="1"/>
    <col min="16139" max="16139" width="10.7109375" style="232" customWidth="1"/>
    <col min="16140" max="16140" width="9" style="232" customWidth="1"/>
    <col min="16141" max="16141" width="10.28515625" style="232" customWidth="1"/>
    <col min="16142" max="16144" width="9" style="232" customWidth="1"/>
    <col min="16145" max="16145" width="12.85546875" style="232" customWidth="1"/>
    <col min="16146" max="16148" width="9" style="232" customWidth="1"/>
    <col min="16149" max="16149" width="11.140625" style="232" customWidth="1"/>
    <col min="16150" max="16150" width="9" style="232" customWidth="1"/>
    <col min="16151" max="16151" width="10" style="232" customWidth="1"/>
    <col min="16152" max="16154" width="9" style="232" customWidth="1"/>
    <col min="16155" max="16155" width="10.42578125" style="232" customWidth="1"/>
    <col min="16156" max="16158" width="9" style="232" customWidth="1"/>
    <col min="16159" max="16159" width="10" style="232" customWidth="1"/>
    <col min="16160" max="16160" width="9" style="232" customWidth="1"/>
    <col min="16161" max="16161" width="9.7109375" style="232" customWidth="1"/>
    <col min="16162" max="16162" width="9" style="232" customWidth="1"/>
    <col min="16163" max="16163" width="11.7109375" style="232" customWidth="1"/>
    <col min="16164" max="16175" width="9" style="232" customWidth="1"/>
    <col min="16176" max="16384" width="9.140625" style="232" customWidth="1"/>
  </cols>
  <sheetData>
    <row r="1" spans="1:36" ht="15.75" customHeight="1" x14ac:dyDescent="0.2">
      <c r="N1" s="349" t="s">
        <v>370</v>
      </c>
      <c r="O1" s="349"/>
      <c r="P1" s="349"/>
      <c r="Q1" s="349"/>
      <c r="R1" s="349"/>
      <c r="S1" s="349"/>
      <c r="T1" s="349"/>
      <c r="U1" s="349"/>
      <c r="V1" s="349"/>
      <c r="AD1" s="348" t="s">
        <v>369</v>
      </c>
      <c r="AE1" s="348"/>
      <c r="AF1" s="348"/>
      <c r="AG1" s="348"/>
      <c r="AH1" s="348"/>
      <c r="AI1" s="348"/>
      <c r="AJ1" s="348"/>
    </row>
    <row r="2" spans="1:36" ht="23.25" customHeight="1" x14ac:dyDescent="0.2">
      <c r="N2" s="349"/>
      <c r="O2" s="349"/>
      <c r="P2" s="349"/>
      <c r="Q2" s="349"/>
      <c r="R2" s="349"/>
      <c r="S2" s="349"/>
      <c r="T2" s="349"/>
      <c r="U2" s="349"/>
      <c r="V2" s="349"/>
      <c r="AD2" s="348"/>
      <c r="AE2" s="348"/>
      <c r="AF2" s="348"/>
      <c r="AG2" s="348"/>
      <c r="AH2" s="348"/>
      <c r="AI2" s="348"/>
      <c r="AJ2" s="348"/>
    </row>
    <row r="3" spans="1:36" ht="15.75" customHeight="1" x14ac:dyDescent="0.2"/>
    <row r="4" spans="1:36" ht="15.75" customHeight="1" x14ac:dyDescent="0.2">
      <c r="B4" s="340" t="s">
        <v>342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</row>
    <row r="5" spans="1:36" ht="15.75" customHeight="1" x14ac:dyDescent="0.2">
      <c r="A5" s="341" t="s">
        <v>343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</row>
    <row r="6" spans="1:36" ht="12.75" customHeight="1" x14ac:dyDescent="0.2"/>
    <row r="7" spans="1:36" ht="42.75" customHeight="1" x14ac:dyDescent="0.2">
      <c r="A7" s="342" t="s">
        <v>344</v>
      </c>
      <c r="B7" s="342" t="s">
        <v>345</v>
      </c>
      <c r="C7" s="345" t="s">
        <v>346</v>
      </c>
      <c r="D7" s="345"/>
      <c r="E7" s="345" t="s">
        <v>347</v>
      </c>
      <c r="F7" s="345"/>
      <c r="G7" s="345" t="s">
        <v>348</v>
      </c>
      <c r="H7" s="345"/>
      <c r="I7" s="345" t="s">
        <v>349</v>
      </c>
      <c r="J7" s="345"/>
      <c r="K7" s="345" t="s">
        <v>350</v>
      </c>
      <c r="L7" s="345"/>
      <c r="M7" s="345" t="s">
        <v>351</v>
      </c>
      <c r="N7" s="345"/>
      <c r="O7" s="345" t="s">
        <v>352</v>
      </c>
      <c r="P7" s="345"/>
      <c r="Q7" s="345" t="s">
        <v>353</v>
      </c>
      <c r="R7" s="345"/>
      <c r="S7" s="345" t="s">
        <v>354</v>
      </c>
      <c r="T7" s="345"/>
      <c r="U7" s="345" t="s">
        <v>355</v>
      </c>
      <c r="V7" s="345"/>
      <c r="W7" s="345" t="s">
        <v>356</v>
      </c>
      <c r="X7" s="345"/>
      <c r="Y7" s="345" t="s">
        <v>357</v>
      </c>
      <c r="Z7" s="345"/>
      <c r="AA7" s="345" t="s">
        <v>358</v>
      </c>
      <c r="AB7" s="345"/>
      <c r="AC7" s="345" t="s">
        <v>359</v>
      </c>
      <c r="AD7" s="345"/>
      <c r="AE7" s="345" t="s">
        <v>360</v>
      </c>
      <c r="AF7" s="345"/>
      <c r="AG7" s="345" t="s">
        <v>361</v>
      </c>
      <c r="AH7" s="345"/>
      <c r="AI7" s="346" t="s">
        <v>362</v>
      </c>
      <c r="AJ7" s="346"/>
    </row>
    <row r="8" spans="1:36" ht="11.25" customHeight="1" x14ac:dyDescent="0.2">
      <c r="A8" s="343"/>
      <c r="B8" s="343"/>
      <c r="C8" s="233" t="s">
        <v>363</v>
      </c>
      <c r="D8" s="233" t="s">
        <v>225</v>
      </c>
      <c r="E8" s="233" t="s">
        <v>363</v>
      </c>
      <c r="F8" s="233" t="s">
        <v>225</v>
      </c>
      <c r="G8" s="233" t="s">
        <v>363</v>
      </c>
      <c r="H8" s="233" t="s">
        <v>225</v>
      </c>
      <c r="I8" s="233" t="s">
        <v>363</v>
      </c>
      <c r="J8" s="233" t="s">
        <v>225</v>
      </c>
      <c r="K8" s="233" t="s">
        <v>363</v>
      </c>
      <c r="L8" s="233" t="s">
        <v>225</v>
      </c>
      <c r="M8" s="233" t="s">
        <v>363</v>
      </c>
      <c r="N8" s="233" t="s">
        <v>225</v>
      </c>
      <c r="O8" s="233" t="s">
        <v>363</v>
      </c>
      <c r="P8" s="233" t="s">
        <v>225</v>
      </c>
      <c r="Q8" s="233" t="s">
        <v>363</v>
      </c>
      <c r="R8" s="233" t="s">
        <v>225</v>
      </c>
      <c r="S8" s="233" t="s">
        <v>363</v>
      </c>
      <c r="T8" s="233" t="s">
        <v>225</v>
      </c>
      <c r="U8" s="233" t="s">
        <v>363</v>
      </c>
      <c r="V8" s="233" t="s">
        <v>225</v>
      </c>
      <c r="W8" s="233" t="s">
        <v>363</v>
      </c>
      <c r="X8" s="233" t="s">
        <v>225</v>
      </c>
      <c r="Y8" s="233" t="s">
        <v>363</v>
      </c>
      <c r="Z8" s="233" t="s">
        <v>225</v>
      </c>
      <c r="AA8" s="233" t="s">
        <v>363</v>
      </c>
      <c r="AB8" s="233" t="s">
        <v>225</v>
      </c>
      <c r="AC8" s="233" t="s">
        <v>363</v>
      </c>
      <c r="AD8" s="233" t="s">
        <v>225</v>
      </c>
      <c r="AE8" s="233" t="s">
        <v>363</v>
      </c>
      <c r="AF8" s="233" t="s">
        <v>225</v>
      </c>
      <c r="AG8" s="233" t="s">
        <v>363</v>
      </c>
      <c r="AH8" s="233" t="s">
        <v>225</v>
      </c>
      <c r="AI8" s="233" t="s">
        <v>363</v>
      </c>
      <c r="AJ8" s="233" t="s">
        <v>225</v>
      </c>
    </row>
    <row r="9" spans="1:36" s="235" customFormat="1" ht="11.25" customHeight="1" x14ac:dyDescent="0.25">
      <c r="A9" s="344"/>
      <c r="B9" s="344"/>
      <c r="C9" s="234">
        <v>1</v>
      </c>
      <c r="D9" s="234">
        <v>2</v>
      </c>
      <c r="E9" s="234">
        <v>3</v>
      </c>
      <c r="F9" s="234">
        <v>4</v>
      </c>
      <c r="G9" s="234">
        <v>5</v>
      </c>
      <c r="H9" s="234">
        <v>6</v>
      </c>
      <c r="I9" s="234">
        <v>7</v>
      </c>
      <c r="J9" s="234">
        <v>8</v>
      </c>
      <c r="K9" s="234">
        <v>9</v>
      </c>
      <c r="L9" s="234">
        <v>10</v>
      </c>
      <c r="M9" s="234">
        <v>11</v>
      </c>
      <c r="N9" s="234">
        <v>12</v>
      </c>
      <c r="O9" s="234">
        <v>13</v>
      </c>
      <c r="P9" s="234">
        <v>14</v>
      </c>
      <c r="Q9" s="234">
        <v>15</v>
      </c>
      <c r="R9" s="234">
        <v>16</v>
      </c>
      <c r="S9" s="234">
        <v>17</v>
      </c>
      <c r="T9" s="234">
        <v>18</v>
      </c>
      <c r="U9" s="234">
        <v>19</v>
      </c>
      <c r="V9" s="234">
        <v>20</v>
      </c>
      <c r="W9" s="234">
        <v>21</v>
      </c>
      <c r="X9" s="234">
        <v>22</v>
      </c>
      <c r="Y9" s="234">
        <v>23</v>
      </c>
      <c r="Z9" s="234">
        <v>24</v>
      </c>
      <c r="AA9" s="234">
        <v>25</v>
      </c>
      <c r="AB9" s="234">
        <v>26</v>
      </c>
      <c r="AC9" s="234">
        <v>27</v>
      </c>
      <c r="AD9" s="234">
        <v>28</v>
      </c>
      <c r="AE9" s="234">
        <v>29</v>
      </c>
      <c r="AF9" s="234">
        <v>30</v>
      </c>
      <c r="AG9" s="234">
        <v>21</v>
      </c>
      <c r="AH9" s="234">
        <v>32</v>
      </c>
      <c r="AI9" s="234">
        <v>33</v>
      </c>
      <c r="AJ9" s="234">
        <v>34</v>
      </c>
    </row>
    <row r="10" spans="1:36" s="235" customFormat="1" ht="21.75" customHeight="1" x14ac:dyDescent="0.25">
      <c r="A10" s="236" t="s">
        <v>271</v>
      </c>
      <c r="B10" s="237">
        <v>1</v>
      </c>
      <c r="C10" s="238">
        <v>157021.56</v>
      </c>
      <c r="D10" s="239">
        <v>1</v>
      </c>
      <c r="E10" s="238">
        <v>942129.36</v>
      </c>
      <c r="F10" s="239">
        <v>6</v>
      </c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38">
        <v>157021.56</v>
      </c>
      <c r="X10" s="239">
        <v>1</v>
      </c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38">
        <v>1256172.48</v>
      </c>
      <c r="AJ10" s="239">
        <v>8</v>
      </c>
    </row>
    <row r="11" spans="1:36" s="235" customFormat="1" ht="21.75" customHeight="1" x14ac:dyDescent="0.25">
      <c r="A11" s="236" t="s">
        <v>292</v>
      </c>
      <c r="B11" s="237">
        <v>3</v>
      </c>
      <c r="C11" s="240"/>
      <c r="D11" s="240"/>
      <c r="E11" s="238">
        <v>120685.85</v>
      </c>
      <c r="F11" s="239">
        <v>1</v>
      </c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38">
        <v>120685.85</v>
      </c>
      <c r="AJ11" s="239">
        <v>1</v>
      </c>
    </row>
    <row r="12" spans="1:36" s="235" customFormat="1" ht="21.75" customHeight="1" x14ac:dyDescent="0.25">
      <c r="A12" s="236" t="s">
        <v>364</v>
      </c>
      <c r="B12" s="237">
        <v>5</v>
      </c>
      <c r="C12" s="238">
        <v>251692.6</v>
      </c>
      <c r="D12" s="239">
        <v>2</v>
      </c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38">
        <v>251692.6</v>
      </c>
      <c r="AJ12" s="239">
        <v>2</v>
      </c>
    </row>
    <row r="13" spans="1:36" s="235" customFormat="1" ht="11.25" customHeight="1" x14ac:dyDescent="0.25">
      <c r="A13" s="236" t="s">
        <v>282</v>
      </c>
      <c r="B13" s="237">
        <v>6</v>
      </c>
      <c r="C13" s="238">
        <v>850688.76</v>
      </c>
      <c r="D13" s="239">
        <v>6</v>
      </c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38">
        <v>850688.76</v>
      </c>
      <c r="AJ13" s="239">
        <v>6</v>
      </c>
    </row>
    <row r="14" spans="1:36" s="235" customFormat="1" ht="53.25" customHeight="1" x14ac:dyDescent="0.25">
      <c r="A14" s="236" t="s">
        <v>305</v>
      </c>
      <c r="B14" s="237">
        <v>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38">
        <v>245830.61</v>
      </c>
      <c r="T14" s="239">
        <v>1</v>
      </c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38">
        <v>245830.61</v>
      </c>
      <c r="AJ14" s="239">
        <v>1</v>
      </c>
    </row>
    <row r="15" spans="1:36" s="235" customFormat="1" ht="21.75" customHeight="1" x14ac:dyDescent="0.25">
      <c r="A15" s="236" t="s">
        <v>303</v>
      </c>
      <c r="B15" s="237">
        <v>10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38">
        <v>1506526.41</v>
      </c>
      <c r="R15" s="239">
        <v>3</v>
      </c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38">
        <v>1506526.41</v>
      </c>
      <c r="AJ15" s="239">
        <v>3</v>
      </c>
    </row>
    <row r="16" spans="1:36" s="235" customFormat="1" ht="21.75" customHeight="1" x14ac:dyDescent="0.25">
      <c r="A16" s="236" t="s">
        <v>303</v>
      </c>
      <c r="B16" s="237">
        <v>11</v>
      </c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38">
        <v>5951797.7599999998</v>
      </c>
      <c r="R16" s="239">
        <v>4</v>
      </c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38">
        <v>5951797.7599999998</v>
      </c>
      <c r="AJ16" s="239">
        <v>4</v>
      </c>
    </row>
    <row r="17" spans="1:36" s="235" customFormat="1" ht="21.75" customHeight="1" x14ac:dyDescent="0.25">
      <c r="A17" s="236" t="s">
        <v>286</v>
      </c>
      <c r="B17" s="237">
        <v>12</v>
      </c>
      <c r="C17" s="238">
        <v>1079881.25</v>
      </c>
      <c r="D17" s="239">
        <v>7</v>
      </c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38">
        <v>1079881.25</v>
      </c>
      <c r="AJ17" s="239">
        <v>7</v>
      </c>
    </row>
    <row r="18" spans="1:36" s="235" customFormat="1" ht="11.25" customHeight="1" x14ac:dyDescent="0.25">
      <c r="A18" s="236" t="s">
        <v>286</v>
      </c>
      <c r="B18" s="237">
        <v>14</v>
      </c>
      <c r="C18" s="238">
        <v>150422.66</v>
      </c>
      <c r="D18" s="239">
        <v>1</v>
      </c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38">
        <v>150422.66</v>
      </c>
      <c r="AJ18" s="239">
        <v>1</v>
      </c>
    </row>
    <row r="19" spans="1:36" s="235" customFormat="1" ht="11.25" customHeight="1" x14ac:dyDescent="0.25">
      <c r="A19" s="236" t="s">
        <v>286</v>
      </c>
      <c r="B19" s="237">
        <v>17</v>
      </c>
      <c r="C19" s="238">
        <v>375260.67</v>
      </c>
      <c r="D19" s="239">
        <v>1</v>
      </c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38">
        <v>375260.67</v>
      </c>
      <c r="AJ19" s="239">
        <v>1</v>
      </c>
    </row>
    <row r="20" spans="1:36" s="235" customFormat="1" ht="21.75" customHeight="1" x14ac:dyDescent="0.25">
      <c r="A20" s="236" t="s">
        <v>274</v>
      </c>
      <c r="B20" s="237">
        <v>18</v>
      </c>
      <c r="C20" s="240"/>
      <c r="D20" s="240"/>
      <c r="E20" s="238">
        <v>4940645.22</v>
      </c>
      <c r="F20" s="239">
        <v>21</v>
      </c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38">
        <v>3529032.3</v>
      </c>
      <c r="V20" s="239">
        <v>15</v>
      </c>
      <c r="W20" s="240"/>
      <c r="X20" s="240"/>
      <c r="Y20" s="240"/>
      <c r="Z20" s="240"/>
      <c r="AA20" s="238">
        <v>2352688.2000000002</v>
      </c>
      <c r="AB20" s="239">
        <v>10</v>
      </c>
      <c r="AC20" s="240"/>
      <c r="AD20" s="240"/>
      <c r="AE20" s="240"/>
      <c r="AF20" s="240"/>
      <c r="AG20" s="238">
        <v>235268.82</v>
      </c>
      <c r="AH20" s="239">
        <v>1</v>
      </c>
      <c r="AI20" s="238">
        <v>11057634.539999999</v>
      </c>
      <c r="AJ20" s="239">
        <v>47</v>
      </c>
    </row>
    <row r="21" spans="1:36" s="235" customFormat="1" ht="21.75" customHeight="1" x14ac:dyDescent="0.25">
      <c r="A21" s="236" t="s">
        <v>274</v>
      </c>
      <c r="B21" s="237">
        <v>19</v>
      </c>
      <c r="C21" s="240"/>
      <c r="D21" s="240"/>
      <c r="E21" s="238">
        <v>1720228.75</v>
      </c>
      <c r="F21" s="239">
        <v>5</v>
      </c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38">
        <v>1720228.75</v>
      </c>
      <c r="V21" s="239">
        <v>5</v>
      </c>
      <c r="W21" s="240"/>
      <c r="X21" s="240"/>
      <c r="Y21" s="240"/>
      <c r="Z21" s="240"/>
      <c r="AA21" s="238">
        <v>688091.5</v>
      </c>
      <c r="AB21" s="239">
        <v>2</v>
      </c>
      <c r="AC21" s="240"/>
      <c r="AD21" s="240"/>
      <c r="AE21" s="240"/>
      <c r="AF21" s="240"/>
      <c r="AG21" s="240"/>
      <c r="AH21" s="240"/>
      <c r="AI21" s="238">
        <v>4128549</v>
      </c>
      <c r="AJ21" s="239">
        <v>12</v>
      </c>
    </row>
    <row r="22" spans="1:36" s="235" customFormat="1" ht="21.75" customHeight="1" x14ac:dyDescent="0.25">
      <c r="A22" s="236" t="s">
        <v>288</v>
      </c>
      <c r="B22" s="237">
        <v>20</v>
      </c>
      <c r="C22" s="238">
        <v>120845.04</v>
      </c>
      <c r="D22" s="239">
        <v>1</v>
      </c>
      <c r="E22" s="240"/>
      <c r="F22" s="240"/>
      <c r="G22" s="240"/>
      <c r="H22" s="240"/>
      <c r="I22" s="240"/>
      <c r="J22" s="240"/>
      <c r="K22" s="238">
        <v>3625351.2</v>
      </c>
      <c r="L22" s="239">
        <v>30</v>
      </c>
      <c r="M22" s="238">
        <v>241690.08</v>
      </c>
      <c r="N22" s="239">
        <v>2</v>
      </c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38">
        <v>362535.12</v>
      </c>
      <c r="Z22" s="239">
        <v>3</v>
      </c>
      <c r="AA22" s="240"/>
      <c r="AB22" s="240"/>
      <c r="AC22" s="240"/>
      <c r="AD22" s="240"/>
      <c r="AE22" s="240"/>
      <c r="AF22" s="240"/>
      <c r="AG22" s="240"/>
      <c r="AH22" s="240"/>
      <c r="AI22" s="238">
        <v>4350421.4400000004</v>
      </c>
      <c r="AJ22" s="239">
        <v>36</v>
      </c>
    </row>
    <row r="23" spans="1:36" s="235" customFormat="1" ht="11.25" customHeight="1" x14ac:dyDescent="0.25">
      <c r="A23" s="236" t="s">
        <v>288</v>
      </c>
      <c r="B23" s="237">
        <v>22</v>
      </c>
      <c r="C23" s="238">
        <v>381640.38</v>
      </c>
      <c r="D23" s="239">
        <v>3</v>
      </c>
      <c r="E23" s="240"/>
      <c r="F23" s="240"/>
      <c r="G23" s="240"/>
      <c r="H23" s="240"/>
      <c r="I23" s="240"/>
      <c r="J23" s="240"/>
      <c r="K23" s="238">
        <v>127213.46</v>
      </c>
      <c r="L23" s="239">
        <v>1</v>
      </c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38">
        <v>254426.92</v>
      </c>
      <c r="AD23" s="239">
        <v>2</v>
      </c>
      <c r="AE23" s="240"/>
      <c r="AF23" s="240"/>
      <c r="AG23" s="240"/>
      <c r="AH23" s="240"/>
      <c r="AI23" s="238">
        <v>763280.76</v>
      </c>
      <c r="AJ23" s="239">
        <v>6</v>
      </c>
    </row>
    <row r="24" spans="1:36" s="235" customFormat="1" ht="21.75" customHeight="1" x14ac:dyDescent="0.25">
      <c r="A24" s="236" t="s">
        <v>284</v>
      </c>
      <c r="B24" s="237">
        <v>23</v>
      </c>
      <c r="C24" s="238">
        <v>216050</v>
      </c>
      <c r="D24" s="239">
        <v>2</v>
      </c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38">
        <v>324075</v>
      </c>
      <c r="P24" s="239">
        <v>3</v>
      </c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38">
        <v>540125</v>
      </c>
      <c r="AJ24" s="239">
        <v>5</v>
      </c>
    </row>
    <row r="25" spans="1:36" s="235" customFormat="1" ht="21.75" customHeight="1" x14ac:dyDescent="0.25">
      <c r="A25" s="236" t="s">
        <v>285</v>
      </c>
      <c r="B25" s="237">
        <v>25</v>
      </c>
      <c r="C25" s="238">
        <v>1621591.92</v>
      </c>
      <c r="D25" s="239">
        <v>24</v>
      </c>
      <c r="E25" s="240"/>
      <c r="F25" s="240"/>
      <c r="G25" s="240"/>
      <c r="H25" s="240"/>
      <c r="I25" s="238">
        <v>17499679.469999999</v>
      </c>
      <c r="J25" s="239">
        <v>259</v>
      </c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38">
        <v>19121271.390000001</v>
      </c>
      <c r="AJ25" s="239">
        <v>283</v>
      </c>
    </row>
    <row r="26" spans="1:36" s="235" customFormat="1" ht="11.25" customHeight="1" x14ac:dyDescent="0.25">
      <c r="A26" s="236" t="s">
        <v>285</v>
      </c>
      <c r="B26" s="237">
        <v>26</v>
      </c>
      <c r="C26" s="240"/>
      <c r="D26" s="240"/>
      <c r="E26" s="240"/>
      <c r="F26" s="240"/>
      <c r="G26" s="240"/>
      <c r="H26" s="240"/>
      <c r="I26" s="238">
        <v>166215.84</v>
      </c>
      <c r="J26" s="239">
        <v>2</v>
      </c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38">
        <v>166215.84</v>
      </c>
      <c r="AJ26" s="239">
        <v>2</v>
      </c>
    </row>
    <row r="27" spans="1:36" s="235" customFormat="1" ht="11.25" customHeight="1" x14ac:dyDescent="0.25">
      <c r="A27" s="236" t="s">
        <v>296</v>
      </c>
      <c r="B27" s="237">
        <v>27</v>
      </c>
      <c r="C27" s="240"/>
      <c r="D27" s="240"/>
      <c r="E27" s="240"/>
      <c r="F27" s="240"/>
      <c r="G27" s="238">
        <v>78053.03</v>
      </c>
      <c r="H27" s="239">
        <v>1</v>
      </c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38">
        <v>78053.03</v>
      </c>
      <c r="AJ27" s="239">
        <v>1</v>
      </c>
    </row>
    <row r="28" spans="1:36" s="235" customFormat="1" ht="11.25" customHeight="1" x14ac:dyDescent="0.25">
      <c r="A28" s="236" t="s">
        <v>296</v>
      </c>
      <c r="B28" s="237">
        <v>29</v>
      </c>
      <c r="C28" s="240"/>
      <c r="D28" s="240"/>
      <c r="E28" s="240"/>
      <c r="F28" s="240"/>
      <c r="G28" s="238">
        <v>93164.31</v>
      </c>
      <c r="H28" s="239">
        <v>1</v>
      </c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38">
        <v>93164.31</v>
      </c>
      <c r="AJ28" s="239">
        <v>1</v>
      </c>
    </row>
    <row r="29" spans="1:36" s="235" customFormat="1" ht="21.75" customHeight="1" x14ac:dyDescent="0.25">
      <c r="A29" s="236" t="s">
        <v>287</v>
      </c>
      <c r="B29" s="237">
        <v>30</v>
      </c>
      <c r="C29" s="238">
        <v>1370992.59</v>
      </c>
      <c r="D29" s="239">
        <v>11</v>
      </c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38">
        <v>1370992.59</v>
      </c>
      <c r="AJ29" s="239">
        <v>11</v>
      </c>
    </row>
    <row r="30" spans="1:36" s="235" customFormat="1" ht="21.75" customHeight="1" x14ac:dyDescent="0.25">
      <c r="A30" s="236" t="s">
        <v>275</v>
      </c>
      <c r="B30" s="237">
        <v>31</v>
      </c>
      <c r="C30" s="238">
        <v>3416129.43</v>
      </c>
      <c r="D30" s="239">
        <v>21</v>
      </c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38">
        <v>2277419.62</v>
      </c>
      <c r="X30" s="239">
        <v>14</v>
      </c>
      <c r="Y30" s="240"/>
      <c r="Z30" s="240"/>
      <c r="AA30" s="240"/>
      <c r="AB30" s="240"/>
      <c r="AC30" s="240"/>
      <c r="AD30" s="240"/>
      <c r="AE30" s="238">
        <v>1138709.81</v>
      </c>
      <c r="AF30" s="239">
        <v>7</v>
      </c>
      <c r="AG30" s="238">
        <v>976036.98</v>
      </c>
      <c r="AH30" s="239">
        <v>6</v>
      </c>
      <c r="AI30" s="238">
        <v>7808295.8399999999</v>
      </c>
      <c r="AJ30" s="239">
        <v>48</v>
      </c>
    </row>
    <row r="31" spans="1:36" s="235" customFormat="1" ht="21.75" customHeight="1" x14ac:dyDescent="0.25">
      <c r="A31" s="236" t="s">
        <v>275</v>
      </c>
      <c r="B31" s="237">
        <v>32</v>
      </c>
      <c r="C31" s="238">
        <v>3131455.6</v>
      </c>
      <c r="D31" s="239">
        <v>14</v>
      </c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38">
        <v>3355131</v>
      </c>
      <c r="X31" s="239">
        <v>15</v>
      </c>
      <c r="Y31" s="240"/>
      <c r="Z31" s="240"/>
      <c r="AA31" s="240"/>
      <c r="AB31" s="240"/>
      <c r="AC31" s="240"/>
      <c r="AD31" s="240"/>
      <c r="AE31" s="238">
        <v>894701.6</v>
      </c>
      <c r="AF31" s="239">
        <v>4</v>
      </c>
      <c r="AG31" s="238">
        <v>671026.19999999995</v>
      </c>
      <c r="AH31" s="239">
        <v>3</v>
      </c>
      <c r="AI31" s="238">
        <v>8052314.4000000004</v>
      </c>
      <c r="AJ31" s="239">
        <v>36</v>
      </c>
    </row>
    <row r="32" spans="1:36" s="235" customFormat="1" ht="21.75" customHeight="1" x14ac:dyDescent="0.25">
      <c r="A32" s="236" t="s">
        <v>275</v>
      </c>
      <c r="B32" s="237">
        <v>33</v>
      </c>
      <c r="C32" s="238">
        <v>1992745.72</v>
      </c>
      <c r="D32" s="239">
        <v>7</v>
      </c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38">
        <v>1138711.8400000001</v>
      </c>
      <c r="X32" s="239">
        <v>4</v>
      </c>
      <c r="Y32" s="240"/>
      <c r="Z32" s="240"/>
      <c r="AA32" s="240"/>
      <c r="AB32" s="240"/>
      <c r="AC32" s="240"/>
      <c r="AD32" s="240"/>
      <c r="AE32" s="238">
        <v>284677.96000000002</v>
      </c>
      <c r="AF32" s="239">
        <v>1</v>
      </c>
      <c r="AG32" s="240"/>
      <c r="AH32" s="240"/>
      <c r="AI32" s="238">
        <v>3416135.52</v>
      </c>
      <c r="AJ32" s="239">
        <v>12</v>
      </c>
    </row>
    <row r="33" spans="1:36" s="235" customFormat="1" ht="21.75" customHeight="1" x14ac:dyDescent="0.25">
      <c r="A33" s="236" t="s">
        <v>275</v>
      </c>
      <c r="B33" s="237">
        <v>34</v>
      </c>
      <c r="C33" s="238">
        <v>3339252.47</v>
      </c>
      <c r="D33" s="239">
        <v>23</v>
      </c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38">
        <v>1161479.1200000001</v>
      </c>
      <c r="X33" s="239">
        <v>8</v>
      </c>
      <c r="Y33" s="240"/>
      <c r="Z33" s="240"/>
      <c r="AA33" s="240"/>
      <c r="AB33" s="240"/>
      <c r="AC33" s="240"/>
      <c r="AD33" s="240"/>
      <c r="AE33" s="238">
        <v>580739.56000000006</v>
      </c>
      <c r="AF33" s="239">
        <v>4</v>
      </c>
      <c r="AG33" s="238">
        <v>290369.78000000003</v>
      </c>
      <c r="AH33" s="239">
        <v>2</v>
      </c>
      <c r="AI33" s="238">
        <v>5371840.9299999997</v>
      </c>
      <c r="AJ33" s="239">
        <v>37</v>
      </c>
    </row>
    <row r="34" spans="1:36" s="235" customFormat="1" ht="21.75" customHeight="1" x14ac:dyDescent="0.25">
      <c r="A34" s="236" t="s">
        <v>275</v>
      </c>
      <c r="B34" s="237">
        <v>35</v>
      </c>
      <c r="C34" s="238">
        <v>3393694.7</v>
      </c>
      <c r="D34" s="239">
        <v>17</v>
      </c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38">
        <v>998145.5</v>
      </c>
      <c r="X34" s="239">
        <v>5</v>
      </c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38">
        <v>4391840.2</v>
      </c>
      <c r="AJ34" s="239">
        <v>22</v>
      </c>
    </row>
    <row r="35" spans="1:36" s="235" customFormat="1" ht="21.75" customHeight="1" x14ac:dyDescent="0.25">
      <c r="A35" s="236" t="s">
        <v>275</v>
      </c>
      <c r="B35" s="237">
        <v>36</v>
      </c>
      <c r="C35" s="238">
        <v>762219.9</v>
      </c>
      <c r="D35" s="239">
        <v>3</v>
      </c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38">
        <v>762219.9</v>
      </c>
      <c r="X35" s="239">
        <v>3</v>
      </c>
      <c r="Y35" s="240"/>
      <c r="Z35" s="240"/>
      <c r="AA35" s="240"/>
      <c r="AB35" s="240"/>
      <c r="AC35" s="240"/>
      <c r="AD35" s="240"/>
      <c r="AE35" s="240"/>
      <c r="AF35" s="240"/>
      <c r="AG35" s="240"/>
      <c r="AH35" s="240"/>
      <c r="AI35" s="238">
        <v>1524439.8</v>
      </c>
      <c r="AJ35" s="239">
        <v>6</v>
      </c>
    </row>
    <row r="36" spans="1:36" s="235" customFormat="1" ht="21.75" customHeight="1" x14ac:dyDescent="0.25">
      <c r="A36" s="236" t="s">
        <v>275</v>
      </c>
      <c r="B36" s="237">
        <v>37</v>
      </c>
      <c r="C36" s="238">
        <v>3206532.24</v>
      </c>
      <c r="D36" s="239">
        <v>24</v>
      </c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38">
        <v>3206532.24</v>
      </c>
      <c r="AJ36" s="239">
        <v>24</v>
      </c>
    </row>
    <row r="37" spans="1:36" s="235" customFormat="1" ht="21.75" customHeight="1" x14ac:dyDescent="0.25">
      <c r="A37" s="236" t="s">
        <v>275</v>
      </c>
      <c r="B37" s="237">
        <v>39</v>
      </c>
      <c r="C37" s="238">
        <v>3990720.78</v>
      </c>
      <c r="D37" s="239">
        <v>18</v>
      </c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0"/>
      <c r="Z37" s="240"/>
      <c r="AA37" s="240"/>
      <c r="AB37" s="240"/>
      <c r="AC37" s="240"/>
      <c r="AD37" s="240"/>
      <c r="AE37" s="240"/>
      <c r="AF37" s="240"/>
      <c r="AG37" s="240"/>
      <c r="AH37" s="240"/>
      <c r="AI37" s="238">
        <v>3990720.78</v>
      </c>
      <c r="AJ37" s="239">
        <v>18</v>
      </c>
    </row>
    <row r="38" spans="1:36" s="235" customFormat="1" ht="21.75" customHeight="1" x14ac:dyDescent="0.25">
      <c r="A38" s="236" t="s">
        <v>275</v>
      </c>
      <c r="B38" s="237">
        <v>40</v>
      </c>
      <c r="C38" s="238">
        <v>3661529.96</v>
      </c>
      <c r="D38" s="239">
        <v>11</v>
      </c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38">
        <v>3661529.96</v>
      </c>
      <c r="AJ38" s="239">
        <v>11</v>
      </c>
    </row>
    <row r="39" spans="1:36" s="235" customFormat="1" ht="21.75" customHeight="1" x14ac:dyDescent="0.25">
      <c r="A39" s="236" t="s">
        <v>294</v>
      </c>
      <c r="B39" s="237">
        <v>41</v>
      </c>
      <c r="C39" s="240"/>
      <c r="D39" s="240"/>
      <c r="E39" s="238">
        <v>135901.23000000001</v>
      </c>
      <c r="F39" s="239">
        <v>1</v>
      </c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38">
        <v>135901.23000000001</v>
      </c>
      <c r="AJ39" s="239">
        <v>1</v>
      </c>
    </row>
    <row r="40" spans="1:36" s="235" customFormat="1" ht="21.75" customHeight="1" x14ac:dyDescent="0.25">
      <c r="A40" s="236" t="s">
        <v>289</v>
      </c>
      <c r="B40" s="237">
        <v>43</v>
      </c>
      <c r="C40" s="238">
        <v>1310262.8999999999</v>
      </c>
      <c r="D40" s="239">
        <v>10</v>
      </c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38">
        <v>6813367.0800000001</v>
      </c>
      <c r="R40" s="239">
        <v>52</v>
      </c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38">
        <v>8123629.9800000004</v>
      </c>
      <c r="AJ40" s="239">
        <v>62</v>
      </c>
    </row>
    <row r="41" spans="1:36" s="235" customFormat="1" ht="21.75" customHeight="1" x14ac:dyDescent="0.25">
      <c r="A41" s="236" t="s">
        <v>289</v>
      </c>
      <c r="B41" s="237">
        <v>44</v>
      </c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38">
        <v>5464467.6799999997</v>
      </c>
      <c r="R41" s="239">
        <v>28</v>
      </c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38">
        <v>5464467.6799999997</v>
      </c>
      <c r="AJ41" s="239">
        <v>28</v>
      </c>
    </row>
    <row r="42" spans="1:36" s="235" customFormat="1" ht="21.75" customHeight="1" x14ac:dyDescent="0.25">
      <c r="A42" s="236" t="s">
        <v>289</v>
      </c>
      <c r="B42" s="237">
        <v>46</v>
      </c>
      <c r="C42" s="238">
        <v>1109924.08</v>
      </c>
      <c r="D42" s="239">
        <v>8</v>
      </c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38">
        <v>8185690.0899999999</v>
      </c>
      <c r="R42" s="239">
        <v>59</v>
      </c>
      <c r="S42" s="240"/>
      <c r="T42" s="240"/>
      <c r="U42" s="240"/>
      <c r="V42" s="240"/>
      <c r="W42" s="240"/>
      <c r="X42" s="240"/>
      <c r="Y42" s="238">
        <v>416221.53</v>
      </c>
      <c r="Z42" s="239">
        <v>3</v>
      </c>
      <c r="AA42" s="240"/>
      <c r="AB42" s="240"/>
      <c r="AC42" s="240"/>
      <c r="AD42" s="240"/>
      <c r="AE42" s="240"/>
      <c r="AF42" s="240"/>
      <c r="AG42" s="238">
        <v>277481.02</v>
      </c>
      <c r="AH42" s="239">
        <v>2</v>
      </c>
      <c r="AI42" s="238">
        <v>9989316.7200000007</v>
      </c>
      <c r="AJ42" s="239">
        <v>72</v>
      </c>
    </row>
    <row r="43" spans="1:36" s="235" customFormat="1" ht="21.75" customHeight="1" x14ac:dyDescent="0.25">
      <c r="A43" s="236" t="s">
        <v>281</v>
      </c>
      <c r="B43" s="237">
        <v>48</v>
      </c>
      <c r="C43" s="238">
        <v>898748.2</v>
      </c>
      <c r="D43" s="239">
        <v>10</v>
      </c>
      <c r="E43" s="238">
        <v>2875994.24</v>
      </c>
      <c r="F43" s="239">
        <v>32</v>
      </c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38">
        <v>179749.64</v>
      </c>
      <c r="T43" s="239">
        <v>2</v>
      </c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38">
        <v>3954492.08</v>
      </c>
      <c r="AJ43" s="239">
        <v>44</v>
      </c>
    </row>
    <row r="44" spans="1:36" s="235" customFormat="1" ht="11.25" customHeight="1" x14ac:dyDescent="0.25">
      <c r="A44" s="236" t="s">
        <v>281</v>
      </c>
      <c r="B44" s="237">
        <v>49</v>
      </c>
      <c r="C44" s="238">
        <v>131883.23000000001</v>
      </c>
      <c r="D44" s="239">
        <v>1</v>
      </c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38">
        <v>131883.23000000001</v>
      </c>
      <c r="AJ44" s="239">
        <v>1</v>
      </c>
    </row>
    <row r="45" spans="1:36" s="235" customFormat="1" ht="21.75" customHeight="1" x14ac:dyDescent="0.25">
      <c r="A45" s="236" t="s">
        <v>297</v>
      </c>
      <c r="B45" s="237">
        <v>50</v>
      </c>
      <c r="C45" s="240"/>
      <c r="D45" s="240"/>
      <c r="E45" s="240"/>
      <c r="F45" s="240"/>
      <c r="G45" s="238">
        <v>350235.75</v>
      </c>
      <c r="H45" s="239">
        <v>3</v>
      </c>
      <c r="I45" s="240"/>
      <c r="J45" s="240"/>
      <c r="K45" s="240"/>
      <c r="L45" s="240"/>
      <c r="M45" s="240"/>
      <c r="N45" s="240"/>
      <c r="O45" s="238">
        <v>116745.25</v>
      </c>
      <c r="P45" s="239">
        <v>1</v>
      </c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38">
        <v>466981</v>
      </c>
      <c r="AJ45" s="239">
        <v>4</v>
      </c>
    </row>
    <row r="46" spans="1:36" s="243" customFormat="1" ht="21.75" customHeight="1" x14ac:dyDescent="0.25">
      <c r="A46" s="347" t="s">
        <v>4</v>
      </c>
      <c r="B46" s="347"/>
      <c r="C46" s="241">
        <v>36921186.640000001</v>
      </c>
      <c r="D46" s="242">
        <v>226</v>
      </c>
      <c r="E46" s="241">
        <v>10735584.65</v>
      </c>
      <c r="F46" s="242">
        <v>66</v>
      </c>
      <c r="G46" s="241">
        <v>521453.09</v>
      </c>
      <c r="H46" s="242">
        <v>5</v>
      </c>
      <c r="I46" s="241">
        <v>17665895.309999999</v>
      </c>
      <c r="J46" s="242">
        <v>261</v>
      </c>
      <c r="K46" s="241">
        <v>3752564.66</v>
      </c>
      <c r="L46" s="242">
        <v>31</v>
      </c>
      <c r="M46" s="241">
        <v>241690.08</v>
      </c>
      <c r="N46" s="242">
        <v>2</v>
      </c>
      <c r="O46" s="241">
        <v>440820.25</v>
      </c>
      <c r="P46" s="242">
        <v>4</v>
      </c>
      <c r="Q46" s="241">
        <v>27921849.02</v>
      </c>
      <c r="R46" s="242">
        <v>146</v>
      </c>
      <c r="S46" s="241">
        <v>425580.25</v>
      </c>
      <c r="T46" s="242">
        <v>3</v>
      </c>
      <c r="U46" s="241">
        <v>5249261.05</v>
      </c>
      <c r="V46" s="242">
        <v>20</v>
      </c>
      <c r="W46" s="241">
        <v>9850128.5399999991</v>
      </c>
      <c r="X46" s="242">
        <v>50</v>
      </c>
      <c r="Y46" s="241">
        <v>778756.65</v>
      </c>
      <c r="Z46" s="242">
        <v>6</v>
      </c>
      <c r="AA46" s="241">
        <v>3040779.7</v>
      </c>
      <c r="AB46" s="242">
        <v>12</v>
      </c>
      <c r="AC46" s="241">
        <v>254426.92</v>
      </c>
      <c r="AD46" s="242">
        <v>2</v>
      </c>
      <c r="AE46" s="241">
        <v>2898828.93</v>
      </c>
      <c r="AF46" s="242">
        <v>16</v>
      </c>
      <c r="AG46" s="241">
        <v>2450182.7999999998</v>
      </c>
      <c r="AH46" s="242">
        <v>14</v>
      </c>
      <c r="AI46" s="241">
        <v>123148988.54000001</v>
      </c>
      <c r="AJ46" s="242">
        <v>864</v>
      </c>
    </row>
    <row r="47" spans="1:36" ht="15.75" customHeight="1" x14ac:dyDescent="0.2"/>
    <row r="48" spans="1:36" ht="15.75" customHeight="1" x14ac:dyDescent="0.2">
      <c r="B48" s="340" t="s">
        <v>342</v>
      </c>
      <c r="C48" s="340"/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40"/>
      <c r="W48" s="340"/>
      <c r="X48" s="340"/>
      <c r="Y48" s="340"/>
      <c r="Z48" s="340"/>
      <c r="AA48" s="340"/>
      <c r="AB48" s="340"/>
      <c r="AC48" s="340"/>
      <c r="AD48" s="340"/>
      <c r="AE48" s="340"/>
      <c r="AF48" s="340"/>
      <c r="AG48" s="340"/>
      <c r="AH48" s="340"/>
      <c r="AI48" s="340"/>
      <c r="AJ48" s="340"/>
    </row>
    <row r="49" spans="1:36" ht="15.75" customHeight="1" x14ac:dyDescent="0.2">
      <c r="A49" s="341" t="s">
        <v>365</v>
      </c>
      <c r="B49" s="341"/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1"/>
      <c r="AH49" s="341"/>
      <c r="AI49" s="341"/>
    </row>
    <row r="50" spans="1:36" ht="12.75" customHeight="1" x14ac:dyDescent="0.2"/>
    <row r="51" spans="1:36" ht="42.75" customHeight="1" x14ac:dyDescent="0.2">
      <c r="A51" s="342" t="s">
        <v>344</v>
      </c>
      <c r="B51" s="342" t="s">
        <v>345</v>
      </c>
      <c r="C51" s="345" t="s">
        <v>346</v>
      </c>
      <c r="D51" s="345"/>
      <c r="E51" s="345" t="s">
        <v>347</v>
      </c>
      <c r="F51" s="345"/>
      <c r="G51" s="345" t="s">
        <v>348</v>
      </c>
      <c r="H51" s="345"/>
      <c r="I51" s="345" t="s">
        <v>349</v>
      </c>
      <c r="J51" s="345"/>
      <c r="K51" s="345" t="s">
        <v>350</v>
      </c>
      <c r="L51" s="345"/>
      <c r="M51" s="345" t="s">
        <v>351</v>
      </c>
      <c r="N51" s="345"/>
      <c r="O51" s="345" t="s">
        <v>352</v>
      </c>
      <c r="P51" s="345"/>
      <c r="Q51" s="345" t="s">
        <v>353</v>
      </c>
      <c r="R51" s="345"/>
      <c r="S51" s="345" t="s">
        <v>354</v>
      </c>
      <c r="T51" s="345"/>
      <c r="U51" s="345" t="s">
        <v>355</v>
      </c>
      <c r="V51" s="345"/>
      <c r="W51" s="345" t="s">
        <v>356</v>
      </c>
      <c r="X51" s="345"/>
      <c r="Y51" s="345" t="s">
        <v>357</v>
      </c>
      <c r="Z51" s="345"/>
      <c r="AA51" s="345" t="s">
        <v>358</v>
      </c>
      <c r="AB51" s="345"/>
      <c r="AC51" s="345" t="s">
        <v>359</v>
      </c>
      <c r="AD51" s="345"/>
      <c r="AE51" s="345" t="s">
        <v>360</v>
      </c>
      <c r="AF51" s="345"/>
      <c r="AG51" s="345" t="s">
        <v>361</v>
      </c>
      <c r="AH51" s="345"/>
      <c r="AI51" s="346" t="s">
        <v>362</v>
      </c>
      <c r="AJ51" s="346"/>
    </row>
    <row r="52" spans="1:36" ht="11.25" customHeight="1" x14ac:dyDescent="0.2">
      <c r="A52" s="343"/>
      <c r="B52" s="343"/>
      <c r="C52" s="233" t="s">
        <v>363</v>
      </c>
      <c r="D52" s="233" t="s">
        <v>225</v>
      </c>
      <c r="E52" s="233" t="s">
        <v>363</v>
      </c>
      <c r="F52" s="233" t="s">
        <v>225</v>
      </c>
      <c r="G52" s="233" t="s">
        <v>363</v>
      </c>
      <c r="H52" s="233" t="s">
        <v>225</v>
      </c>
      <c r="I52" s="233" t="s">
        <v>363</v>
      </c>
      <c r="J52" s="233" t="s">
        <v>225</v>
      </c>
      <c r="K52" s="233" t="s">
        <v>363</v>
      </c>
      <c r="L52" s="233" t="s">
        <v>225</v>
      </c>
      <c r="M52" s="233" t="s">
        <v>363</v>
      </c>
      <c r="N52" s="233" t="s">
        <v>225</v>
      </c>
      <c r="O52" s="233" t="s">
        <v>363</v>
      </c>
      <c r="P52" s="233" t="s">
        <v>225</v>
      </c>
      <c r="Q52" s="233" t="s">
        <v>363</v>
      </c>
      <c r="R52" s="233" t="s">
        <v>225</v>
      </c>
      <c r="S52" s="233" t="s">
        <v>363</v>
      </c>
      <c r="T52" s="233" t="s">
        <v>225</v>
      </c>
      <c r="U52" s="233" t="s">
        <v>363</v>
      </c>
      <c r="V52" s="233" t="s">
        <v>225</v>
      </c>
      <c r="W52" s="233" t="s">
        <v>363</v>
      </c>
      <c r="X52" s="233" t="s">
        <v>225</v>
      </c>
      <c r="Y52" s="233" t="s">
        <v>363</v>
      </c>
      <c r="Z52" s="233" t="s">
        <v>225</v>
      </c>
      <c r="AA52" s="233" t="s">
        <v>363</v>
      </c>
      <c r="AB52" s="233" t="s">
        <v>225</v>
      </c>
      <c r="AC52" s="233" t="s">
        <v>363</v>
      </c>
      <c r="AD52" s="233" t="s">
        <v>225</v>
      </c>
      <c r="AE52" s="233" t="s">
        <v>363</v>
      </c>
      <c r="AF52" s="233" t="s">
        <v>225</v>
      </c>
      <c r="AG52" s="233" t="s">
        <v>363</v>
      </c>
      <c r="AH52" s="233" t="s">
        <v>225</v>
      </c>
      <c r="AI52" s="233" t="s">
        <v>363</v>
      </c>
      <c r="AJ52" s="233" t="s">
        <v>225</v>
      </c>
    </row>
    <row r="53" spans="1:36" s="235" customFormat="1" ht="11.25" customHeight="1" x14ac:dyDescent="0.25">
      <c r="A53" s="344"/>
      <c r="B53" s="344"/>
      <c r="C53" s="234">
        <v>1</v>
      </c>
      <c r="D53" s="234">
        <v>2</v>
      </c>
      <c r="E53" s="234">
        <v>3</v>
      </c>
      <c r="F53" s="234">
        <v>4</v>
      </c>
      <c r="G53" s="234">
        <v>5</v>
      </c>
      <c r="H53" s="234">
        <v>6</v>
      </c>
      <c r="I53" s="234">
        <v>7</v>
      </c>
      <c r="J53" s="234">
        <v>8</v>
      </c>
      <c r="K53" s="234">
        <v>9</v>
      </c>
      <c r="L53" s="234">
        <v>10</v>
      </c>
      <c r="M53" s="234">
        <v>11</v>
      </c>
      <c r="N53" s="234">
        <v>12</v>
      </c>
      <c r="O53" s="234">
        <v>13</v>
      </c>
      <c r="P53" s="234">
        <v>14</v>
      </c>
      <c r="Q53" s="234">
        <v>15</v>
      </c>
      <c r="R53" s="234">
        <v>16</v>
      </c>
      <c r="S53" s="234">
        <v>17</v>
      </c>
      <c r="T53" s="234">
        <v>18</v>
      </c>
      <c r="U53" s="234">
        <v>19</v>
      </c>
      <c r="V53" s="234">
        <v>20</v>
      </c>
      <c r="W53" s="234">
        <v>21</v>
      </c>
      <c r="X53" s="234">
        <v>22</v>
      </c>
      <c r="Y53" s="234">
        <v>23</v>
      </c>
      <c r="Z53" s="234">
        <v>24</v>
      </c>
      <c r="AA53" s="234">
        <v>25</v>
      </c>
      <c r="AB53" s="234">
        <v>26</v>
      </c>
      <c r="AC53" s="234">
        <v>27</v>
      </c>
      <c r="AD53" s="234">
        <v>28</v>
      </c>
      <c r="AE53" s="234">
        <v>29</v>
      </c>
      <c r="AF53" s="234">
        <v>30</v>
      </c>
      <c r="AG53" s="234">
        <v>21</v>
      </c>
      <c r="AH53" s="234">
        <v>32</v>
      </c>
      <c r="AI53" s="234">
        <v>33</v>
      </c>
      <c r="AJ53" s="234">
        <v>34</v>
      </c>
    </row>
    <row r="54" spans="1:36" s="235" customFormat="1" ht="21.75" customHeight="1" x14ac:dyDescent="0.25">
      <c r="A54" s="236" t="s">
        <v>271</v>
      </c>
      <c r="B54" s="237">
        <v>1</v>
      </c>
      <c r="C54" s="238">
        <v>157021.56</v>
      </c>
      <c r="D54" s="239">
        <v>1</v>
      </c>
      <c r="E54" s="238">
        <v>157021.56</v>
      </c>
      <c r="F54" s="239">
        <v>1</v>
      </c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C54" s="240"/>
      <c r="AD54" s="240"/>
      <c r="AE54" s="240"/>
      <c r="AF54" s="240"/>
      <c r="AG54" s="240"/>
      <c r="AH54" s="240"/>
      <c r="AI54" s="238">
        <v>314043.12</v>
      </c>
      <c r="AJ54" s="239">
        <v>2</v>
      </c>
    </row>
    <row r="55" spans="1:36" s="235" customFormat="1" ht="21.75" customHeight="1" x14ac:dyDescent="0.25">
      <c r="A55" s="236" t="s">
        <v>271</v>
      </c>
      <c r="B55" s="237">
        <v>2</v>
      </c>
      <c r="C55" s="238">
        <v>170302.28</v>
      </c>
      <c r="D55" s="239">
        <v>1</v>
      </c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0"/>
      <c r="AH55" s="240"/>
      <c r="AI55" s="238">
        <v>170302.28</v>
      </c>
      <c r="AJ55" s="239">
        <v>1</v>
      </c>
    </row>
    <row r="56" spans="1:36" s="235" customFormat="1" ht="21.75" customHeight="1" x14ac:dyDescent="0.25">
      <c r="A56" s="236" t="s">
        <v>292</v>
      </c>
      <c r="B56" s="237">
        <v>3</v>
      </c>
      <c r="C56" s="240"/>
      <c r="D56" s="240"/>
      <c r="E56" s="238">
        <v>120685.85</v>
      </c>
      <c r="F56" s="239">
        <v>1</v>
      </c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0"/>
      <c r="Z56" s="240"/>
      <c r="AA56" s="240"/>
      <c r="AB56" s="240"/>
      <c r="AC56" s="240"/>
      <c r="AD56" s="240"/>
      <c r="AE56" s="240"/>
      <c r="AF56" s="240"/>
      <c r="AG56" s="240"/>
      <c r="AH56" s="240"/>
      <c r="AI56" s="238">
        <v>120685.85</v>
      </c>
      <c r="AJ56" s="239">
        <v>1</v>
      </c>
    </row>
    <row r="57" spans="1:36" s="235" customFormat="1" ht="11.25" customHeight="1" x14ac:dyDescent="0.25">
      <c r="A57" s="236" t="s">
        <v>282</v>
      </c>
      <c r="B57" s="237">
        <v>6</v>
      </c>
      <c r="C57" s="238">
        <v>141781.46</v>
      </c>
      <c r="D57" s="239">
        <v>1</v>
      </c>
      <c r="E57" s="240"/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0"/>
      <c r="Z57" s="240"/>
      <c r="AA57" s="240"/>
      <c r="AB57" s="240"/>
      <c r="AC57" s="240"/>
      <c r="AD57" s="240"/>
      <c r="AE57" s="240"/>
      <c r="AF57" s="240"/>
      <c r="AG57" s="240"/>
      <c r="AH57" s="240"/>
      <c r="AI57" s="238">
        <v>141781.46</v>
      </c>
      <c r="AJ57" s="239">
        <v>1</v>
      </c>
    </row>
    <row r="58" spans="1:36" s="235" customFormat="1" ht="21.75" customHeight="1" x14ac:dyDescent="0.25">
      <c r="A58" s="236" t="s">
        <v>303</v>
      </c>
      <c r="B58" s="237">
        <v>10</v>
      </c>
      <c r="C58" s="240"/>
      <c r="D58" s="240"/>
      <c r="E58" s="240"/>
      <c r="F58" s="240"/>
      <c r="G58" s="240"/>
      <c r="H58" s="240"/>
      <c r="I58" s="240"/>
      <c r="J58" s="240"/>
      <c r="K58" s="240"/>
      <c r="L58" s="240"/>
      <c r="M58" s="240"/>
      <c r="N58" s="240"/>
      <c r="O58" s="240"/>
      <c r="P58" s="240"/>
      <c r="Q58" s="238">
        <v>1506526.41</v>
      </c>
      <c r="R58" s="239">
        <v>3</v>
      </c>
      <c r="S58" s="240"/>
      <c r="T58" s="240"/>
      <c r="U58" s="240"/>
      <c r="V58" s="240"/>
      <c r="W58" s="240"/>
      <c r="X58" s="240"/>
      <c r="Y58" s="240"/>
      <c r="Z58" s="240"/>
      <c r="AA58" s="240"/>
      <c r="AB58" s="240"/>
      <c r="AC58" s="240"/>
      <c r="AD58" s="240"/>
      <c r="AE58" s="240"/>
      <c r="AF58" s="240"/>
      <c r="AG58" s="240"/>
      <c r="AH58" s="240"/>
      <c r="AI58" s="238">
        <v>1506526.41</v>
      </c>
      <c r="AJ58" s="239">
        <v>3</v>
      </c>
    </row>
    <row r="59" spans="1:36" s="235" customFormat="1" ht="21.75" customHeight="1" x14ac:dyDescent="0.25">
      <c r="A59" s="236" t="s">
        <v>303</v>
      </c>
      <c r="B59" s="237">
        <v>11</v>
      </c>
      <c r="C59" s="240"/>
      <c r="D59" s="240"/>
      <c r="E59" s="240"/>
      <c r="F59" s="240"/>
      <c r="G59" s="240"/>
      <c r="H59" s="240"/>
      <c r="I59" s="240"/>
      <c r="J59" s="240"/>
      <c r="K59" s="240"/>
      <c r="L59" s="240"/>
      <c r="M59" s="240"/>
      <c r="N59" s="240"/>
      <c r="O59" s="240"/>
      <c r="P59" s="240"/>
      <c r="Q59" s="238">
        <v>1487949.44</v>
      </c>
      <c r="R59" s="239">
        <v>1</v>
      </c>
      <c r="S59" s="240"/>
      <c r="T59" s="240"/>
      <c r="U59" s="240"/>
      <c r="V59" s="240"/>
      <c r="W59" s="240"/>
      <c r="X59" s="240"/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38">
        <v>1487949.44</v>
      </c>
      <c r="AJ59" s="239">
        <v>1</v>
      </c>
    </row>
    <row r="60" spans="1:36" s="235" customFormat="1" ht="11.25" customHeight="1" x14ac:dyDescent="0.25">
      <c r="A60" s="236" t="s">
        <v>286</v>
      </c>
      <c r="B60" s="237">
        <v>12</v>
      </c>
      <c r="C60" s="238">
        <v>771343.75</v>
      </c>
      <c r="D60" s="239">
        <v>5</v>
      </c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0"/>
      <c r="AB60" s="240"/>
      <c r="AC60" s="240"/>
      <c r="AD60" s="240"/>
      <c r="AE60" s="240"/>
      <c r="AF60" s="240"/>
      <c r="AG60" s="240"/>
      <c r="AH60" s="240"/>
      <c r="AI60" s="238">
        <v>771343.75</v>
      </c>
      <c r="AJ60" s="239">
        <v>5</v>
      </c>
    </row>
    <row r="61" spans="1:36" s="235" customFormat="1" ht="21.75" customHeight="1" x14ac:dyDescent="0.25">
      <c r="A61" s="236" t="s">
        <v>274</v>
      </c>
      <c r="B61" s="237">
        <v>18</v>
      </c>
      <c r="C61" s="240"/>
      <c r="D61" s="240"/>
      <c r="E61" s="238">
        <v>1176344.1000000001</v>
      </c>
      <c r="F61" s="239">
        <v>5</v>
      </c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38">
        <v>941075.28</v>
      </c>
      <c r="V61" s="239">
        <v>4</v>
      </c>
      <c r="W61" s="240"/>
      <c r="X61" s="240"/>
      <c r="Y61" s="240"/>
      <c r="Z61" s="240"/>
      <c r="AA61" s="238">
        <v>3058494.66</v>
      </c>
      <c r="AB61" s="239">
        <v>13</v>
      </c>
      <c r="AC61" s="240"/>
      <c r="AD61" s="240"/>
      <c r="AE61" s="240"/>
      <c r="AF61" s="240"/>
      <c r="AG61" s="238">
        <v>470537.64</v>
      </c>
      <c r="AH61" s="239">
        <v>2</v>
      </c>
      <c r="AI61" s="238">
        <v>5646451.6799999997</v>
      </c>
      <c r="AJ61" s="239">
        <v>24</v>
      </c>
    </row>
    <row r="62" spans="1:36" s="235" customFormat="1" ht="21.75" customHeight="1" x14ac:dyDescent="0.25">
      <c r="A62" s="236" t="s">
        <v>274</v>
      </c>
      <c r="B62" s="237">
        <v>19</v>
      </c>
      <c r="C62" s="240"/>
      <c r="D62" s="240"/>
      <c r="E62" s="238">
        <v>1376183</v>
      </c>
      <c r="F62" s="239">
        <v>4</v>
      </c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38">
        <v>1032137.25</v>
      </c>
      <c r="V62" s="239">
        <v>3</v>
      </c>
      <c r="W62" s="240"/>
      <c r="X62" s="240"/>
      <c r="Y62" s="240"/>
      <c r="Z62" s="240"/>
      <c r="AA62" s="238">
        <v>2064274.5</v>
      </c>
      <c r="AB62" s="239">
        <v>6</v>
      </c>
      <c r="AC62" s="240"/>
      <c r="AD62" s="240"/>
      <c r="AE62" s="240"/>
      <c r="AF62" s="240"/>
      <c r="AG62" s="240"/>
      <c r="AH62" s="240"/>
      <c r="AI62" s="238">
        <v>4472594.75</v>
      </c>
      <c r="AJ62" s="239">
        <v>13</v>
      </c>
    </row>
    <row r="63" spans="1:36" s="235" customFormat="1" ht="21.75" customHeight="1" x14ac:dyDescent="0.25">
      <c r="A63" s="236" t="s">
        <v>288</v>
      </c>
      <c r="B63" s="237">
        <v>20</v>
      </c>
      <c r="C63" s="238">
        <v>362535.12</v>
      </c>
      <c r="D63" s="239">
        <v>3</v>
      </c>
      <c r="E63" s="240"/>
      <c r="F63" s="240"/>
      <c r="G63" s="240"/>
      <c r="H63" s="240"/>
      <c r="I63" s="240"/>
      <c r="J63" s="240"/>
      <c r="K63" s="238">
        <v>604225.19999999995</v>
      </c>
      <c r="L63" s="239">
        <v>5</v>
      </c>
      <c r="M63" s="238">
        <v>1087605.3600000001</v>
      </c>
      <c r="N63" s="239">
        <v>9</v>
      </c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38">
        <v>120845.04</v>
      </c>
      <c r="Z63" s="239">
        <v>1</v>
      </c>
      <c r="AA63" s="240"/>
      <c r="AB63" s="240"/>
      <c r="AC63" s="240"/>
      <c r="AD63" s="240"/>
      <c r="AE63" s="240"/>
      <c r="AF63" s="240"/>
      <c r="AG63" s="240"/>
      <c r="AH63" s="240"/>
      <c r="AI63" s="238">
        <v>2175210.7200000002</v>
      </c>
      <c r="AJ63" s="239">
        <v>18</v>
      </c>
    </row>
    <row r="64" spans="1:36" s="235" customFormat="1" ht="21.75" customHeight="1" x14ac:dyDescent="0.25">
      <c r="A64" s="236" t="s">
        <v>288</v>
      </c>
      <c r="B64" s="237">
        <v>22</v>
      </c>
      <c r="C64" s="238">
        <v>381640.38</v>
      </c>
      <c r="D64" s="239">
        <v>3</v>
      </c>
      <c r="E64" s="240"/>
      <c r="F64" s="240"/>
      <c r="G64" s="240"/>
      <c r="H64" s="240"/>
      <c r="I64" s="240"/>
      <c r="J64" s="240"/>
      <c r="K64" s="238">
        <v>127213.46</v>
      </c>
      <c r="L64" s="239">
        <v>1</v>
      </c>
      <c r="M64" s="240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  <c r="AA64" s="240"/>
      <c r="AB64" s="240"/>
      <c r="AC64" s="238">
        <v>508853.84</v>
      </c>
      <c r="AD64" s="239">
        <v>4</v>
      </c>
      <c r="AE64" s="240"/>
      <c r="AF64" s="240"/>
      <c r="AG64" s="240"/>
      <c r="AH64" s="240"/>
      <c r="AI64" s="238">
        <v>1017707.68</v>
      </c>
      <c r="AJ64" s="239">
        <v>8</v>
      </c>
    </row>
    <row r="65" spans="1:36" s="235" customFormat="1" ht="21.75" customHeight="1" x14ac:dyDescent="0.25">
      <c r="A65" s="236" t="s">
        <v>284</v>
      </c>
      <c r="B65" s="237">
        <v>23</v>
      </c>
      <c r="C65" s="238">
        <v>108025</v>
      </c>
      <c r="D65" s="239">
        <v>1</v>
      </c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38">
        <v>324075</v>
      </c>
      <c r="P65" s="239">
        <v>3</v>
      </c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40"/>
      <c r="AD65" s="240"/>
      <c r="AE65" s="240"/>
      <c r="AF65" s="240"/>
      <c r="AG65" s="240"/>
      <c r="AH65" s="240"/>
      <c r="AI65" s="238">
        <v>432100</v>
      </c>
      <c r="AJ65" s="239">
        <v>4</v>
      </c>
    </row>
    <row r="66" spans="1:36" s="235" customFormat="1" ht="21.75" customHeight="1" x14ac:dyDescent="0.25">
      <c r="A66" s="236" t="s">
        <v>285</v>
      </c>
      <c r="B66" s="237">
        <v>25</v>
      </c>
      <c r="C66" s="238">
        <v>472964.31</v>
      </c>
      <c r="D66" s="239">
        <v>7</v>
      </c>
      <c r="E66" s="240"/>
      <c r="F66" s="240"/>
      <c r="G66" s="240"/>
      <c r="H66" s="240"/>
      <c r="I66" s="238">
        <v>7094464.6500000004</v>
      </c>
      <c r="J66" s="239">
        <v>105</v>
      </c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38">
        <v>7567428.96</v>
      </c>
      <c r="AJ66" s="239">
        <v>112</v>
      </c>
    </row>
    <row r="67" spans="1:36" s="235" customFormat="1" ht="11.25" customHeight="1" x14ac:dyDescent="0.25">
      <c r="A67" s="236" t="s">
        <v>285</v>
      </c>
      <c r="B67" s="237">
        <v>26</v>
      </c>
      <c r="C67" s="240"/>
      <c r="D67" s="240"/>
      <c r="E67" s="240"/>
      <c r="F67" s="240"/>
      <c r="G67" s="240"/>
      <c r="H67" s="240"/>
      <c r="I67" s="238">
        <v>166215.84</v>
      </c>
      <c r="J67" s="239">
        <v>2</v>
      </c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38">
        <v>166215.84</v>
      </c>
      <c r="AJ67" s="239">
        <v>2</v>
      </c>
    </row>
    <row r="68" spans="1:36" s="235" customFormat="1" ht="11.25" customHeight="1" x14ac:dyDescent="0.25">
      <c r="A68" s="236" t="s">
        <v>287</v>
      </c>
      <c r="B68" s="237">
        <v>30</v>
      </c>
      <c r="C68" s="238">
        <v>373907.07</v>
      </c>
      <c r="D68" s="239">
        <v>3</v>
      </c>
      <c r="E68" s="240"/>
      <c r="F68" s="240"/>
      <c r="G68" s="240"/>
      <c r="H68" s="240"/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38">
        <v>373907.07</v>
      </c>
      <c r="AJ68" s="239">
        <v>3</v>
      </c>
    </row>
    <row r="69" spans="1:36" s="235" customFormat="1" ht="21.75" customHeight="1" x14ac:dyDescent="0.25">
      <c r="A69" s="236" t="s">
        <v>275</v>
      </c>
      <c r="B69" s="237">
        <v>31</v>
      </c>
      <c r="C69" s="238">
        <v>325345.65999999997</v>
      </c>
      <c r="D69" s="239">
        <v>2</v>
      </c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38">
        <v>1626728.3</v>
      </c>
      <c r="X69" s="239">
        <v>10</v>
      </c>
      <c r="Y69" s="240"/>
      <c r="Z69" s="240"/>
      <c r="AA69" s="240"/>
      <c r="AB69" s="240"/>
      <c r="AC69" s="240"/>
      <c r="AD69" s="240"/>
      <c r="AE69" s="238">
        <v>5042857.7300000004</v>
      </c>
      <c r="AF69" s="239">
        <v>31</v>
      </c>
      <c r="AG69" s="238">
        <v>1464055.47</v>
      </c>
      <c r="AH69" s="239">
        <v>9</v>
      </c>
      <c r="AI69" s="238">
        <v>8458987.1600000001</v>
      </c>
      <c r="AJ69" s="239">
        <v>52</v>
      </c>
    </row>
    <row r="70" spans="1:36" s="235" customFormat="1" ht="21.75" customHeight="1" x14ac:dyDescent="0.25">
      <c r="A70" s="236" t="s">
        <v>275</v>
      </c>
      <c r="B70" s="237">
        <v>32</v>
      </c>
      <c r="C70" s="238">
        <v>447350.8</v>
      </c>
      <c r="D70" s="239">
        <v>2</v>
      </c>
      <c r="E70" s="240"/>
      <c r="F70" s="240"/>
      <c r="G70" s="240"/>
      <c r="H70" s="240"/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38">
        <v>671026.19999999995</v>
      </c>
      <c r="X70" s="239">
        <v>3</v>
      </c>
      <c r="Y70" s="240"/>
      <c r="Z70" s="240"/>
      <c r="AA70" s="240"/>
      <c r="AB70" s="240"/>
      <c r="AC70" s="240"/>
      <c r="AD70" s="240"/>
      <c r="AE70" s="238">
        <v>894701.6</v>
      </c>
      <c r="AF70" s="239">
        <v>4</v>
      </c>
      <c r="AG70" s="238">
        <v>894701.6</v>
      </c>
      <c r="AH70" s="239">
        <v>4</v>
      </c>
      <c r="AI70" s="238">
        <v>2907780.2</v>
      </c>
      <c r="AJ70" s="239">
        <v>13</v>
      </c>
    </row>
    <row r="71" spans="1:36" s="235" customFormat="1" ht="21.75" customHeight="1" x14ac:dyDescent="0.25">
      <c r="A71" s="236" t="s">
        <v>275</v>
      </c>
      <c r="B71" s="237">
        <v>33</v>
      </c>
      <c r="C71" s="238">
        <v>284677.96000000002</v>
      </c>
      <c r="D71" s="239">
        <v>1</v>
      </c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38">
        <v>284677.96000000002</v>
      </c>
      <c r="AJ71" s="239">
        <v>1</v>
      </c>
    </row>
    <row r="72" spans="1:36" s="235" customFormat="1" ht="21.75" customHeight="1" x14ac:dyDescent="0.25">
      <c r="A72" s="236" t="s">
        <v>275</v>
      </c>
      <c r="B72" s="237">
        <v>34</v>
      </c>
      <c r="C72" s="238">
        <v>1016294.23</v>
      </c>
      <c r="D72" s="239">
        <v>7</v>
      </c>
      <c r="E72" s="240"/>
      <c r="F72" s="240"/>
      <c r="G72" s="240"/>
      <c r="H72" s="240"/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38">
        <v>725924.45</v>
      </c>
      <c r="X72" s="239">
        <v>5</v>
      </c>
      <c r="Y72" s="240"/>
      <c r="Z72" s="240"/>
      <c r="AA72" s="240"/>
      <c r="AB72" s="240"/>
      <c r="AC72" s="240"/>
      <c r="AD72" s="240"/>
      <c r="AE72" s="238">
        <v>1306664.01</v>
      </c>
      <c r="AF72" s="239">
        <v>9</v>
      </c>
      <c r="AG72" s="238">
        <v>1451848.9</v>
      </c>
      <c r="AH72" s="239">
        <v>10</v>
      </c>
      <c r="AI72" s="238">
        <v>4500731.59</v>
      </c>
      <c r="AJ72" s="239">
        <v>31</v>
      </c>
    </row>
    <row r="73" spans="1:36" s="235" customFormat="1" ht="21.75" customHeight="1" x14ac:dyDescent="0.25">
      <c r="A73" s="236" t="s">
        <v>275</v>
      </c>
      <c r="B73" s="237">
        <v>35</v>
      </c>
      <c r="C73" s="238">
        <v>998145.5</v>
      </c>
      <c r="D73" s="239">
        <v>5</v>
      </c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38">
        <v>399258.2</v>
      </c>
      <c r="X73" s="239">
        <v>2</v>
      </c>
      <c r="Y73" s="240"/>
      <c r="Z73" s="240"/>
      <c r="AA73" s="240"/>
      <c r="AB73" s="240"/>
      <c r="AC73" s="240"/>
      <c r="AD73" s="240"/>
      <c r="AE73" s="238">
        <v>598887.30000000005</v>
      </c>
      <c r="AF73" s="239">
        <v>3</v>
      </c>
      <c r="AG73" s="238">
        <v>399258.2</v>
      </c>
      <c r="AH73" s="239">
        <v>2</v>
      </c>
      <c r="AI73" s="238">
        <v>2395549.2000000002</v>
      </c>
      <c r="AJ73" s="239">
        <v>12</v>
      </c>
    </row>
    <row r="74" spans="1:36" s="235" customFormat="1" ht="21.75" customHeight="1" x14ac:dyDescent="0.25">
      <c r="A74" s="236" t="s">
        <v>275</v>
      </c>
      <c r="B74" s="237">
        <v>36</v>
      </c>
      <c r="C74" s="240"/>
      <c r="D74" s="240"/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38">
        <v>254073.3</v>
      </c>
      <c r="X74" s="239">
        <v>1</v>
      </c>
      <c r="Y74" s="240"/>
      <c r="Z74" s="240"/>
      <c r="AA74" s="240"/>
      <c r="AB74" s="240"/>
      <c r="AC74" s="240"/>
      <c r="AD74" s="240"/>
      <c r="AE74" s="240"/>
      <c r="AF74" s="240"/>
      <c r="AG74" s="238">
        <v>254073.3</v>
      </c>
      <c r="AH74" s="239">
        <v>1</v>
      </c>
      <c r="AI74" s="238">
        <v>508146.6</v>
      </c>
      <c r="AJ74" s="239">
        <v>2</v>
      </c>
    </row>
    <row r="75" spans="1:36" s="235" customFormat="1" ht="21.75" customHeight="1" x14ac:dyDescent="0.25">
      <c r="A75" s="236" t="s">
        <v>275</v>
      </c>
      <c r="B75" s="237">
        <v>37</v>
      </c>
      <c r="C75" s="238">
        <v>2404899.1800000002</v>
      </c>
      <c r="D75" s="239">
        <v>18</v>
      </c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38">
        <v>2404899.1800000002</v>
      </c>
      <c r="AJ75" s="239">
        <v>18</v>
      </c>
    </row>
    <row r="76" spans="1:36" s="235" customFormat="1" ht="21.75" customHeight="1" x14ac:dyDescent="0.25">
      <c r="A76" s="236" t="s">
        <v>275</v>
      </c>
      <c r="B76" s="237">
        <v>39</v>
      </c>
      <c r="C76" s="238">
        <v>1330240.26</v>
      </c>
      <c r="D76" s="239">
        <v>6</v>
      </c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38">
        <v>1330240.26</v>
      </c>
      <c r="AJ76" s="239">
        <v>6</v>
      </c>
    </row>
    <row r="77" spans="1:36" s="235" customFormat="1" ht="21.75" customHeight="1" x14ac:dyDescent="0.25">
      <c r="A77" s="236" t="s">
        <v>275</v>
      </c>
      <c r="B77" s="237">
        <v>40</v>
      </c>
      <c r="C77" s="238">
        <v>2330064.52</v>
      </c>
      <c r="D77" s="239">
        <v>7</v>
      </c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38">
        <v>2330064.52</v>
      </c>
      <c r="AJ77" s="239">
        <v>7</v>
      </c>
    </row>
    <row r="78" spans="1:36" s="235" customFormat="1" ht="21.75" customHeight="1" x14ac:dyDescent="0.25">
      <c r="A78" s="236" t="s">
        <v>289</v>
      </c>
      <c r="B78" s="237">
        <v>43</v>
      </c>
      <c r="C78" s="238">
        <v>393078.87</v>
      </c>
      <c r="D78" s="239">
        <v>3</v>
      </c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238">
        <v>2358473.2200000002</v>
      </c>
      <c r="R78" s="239">
        <v>18</v>
      </c>
      <c r="S78" s="240"/>
      <c r="T78" s="240"/>
      <c r="U78" s="240"/>
      <c r="V78" s="240"/>
      <c r="W78" s="240"/>
      <c r="X78" s="240"/>
      <c r="Y78" s="240"/>
      <c r="Z78" s="240"/>
      <c r="AA78" s="240"/>
      <c r="AB78" s="240"/>
      <c r="AC78" s="240"/>
      <c r="AD78" s="240"/>
      <c r="AE78" s="240"/>
      <c r="AF78" s="240"/>
      <c r="AG78" s="238">
        <v>262052.58</v>
      </c>
      <c r="AH78" s="239">
        <v>2</v>
      </c>
      <c r="AI78" s="238">
        <v>3013604.67</v>
      </c>
      <c r="AJ78" s="239">
        <v>23</v>
      </c>
    </row>
    <row r="79" spans="1:36" s="235" customFormat="1" ht="21.75" customHeight="1" x14ac:dyDescent="0.25">
      <c r="A79" s="236" t="s">
        <v>289</v>
      </c>
      <c r="B79" s="237">
        <v>44</v>
      </c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38">
        <v>2732233.84</v>
      </c>
      <c r="R79" s="239">
        <v>14</v>
      </c>
      <c r="S79" s="240"/>
      <c r="T79" s="240"/>
      <c r="U79" s="240"/>
      <c r="V79" s="240"/>
      <c r="W79" s="240"/>
      <c r="X79" s="240"/>
      <c r="Y79" s="240"/>
      <c r="Z79" s="240"/>
      <c r="AA79" s="240"/>
      <c r="AB79" s="240"/>
      <c r="AC79" s="240"/>
      <c r="AD79" s="240"/>
      <c r="AE79" s="240"/>
      <c r="AF79" s="240"/>
      <c r="AG79" s="240"/>
      <c r="AH79" s="240"/>
      <c r="AI79" s="238">
        <v>2732233.84</v>
      </c>
      <c r="AJ79" s="239">
        <v>14</v>
      </c>
    </row>
    <row r="80" spans="1:36" s="235" customFormat="1" ht="21.75" customHeight="1" x14ac:dyDescent="0.25">
      <c r="A80" s="236" t="s">
        <v>289</v>
      </c>
      <c r="B80" s="237">
        <v>46</v>
      </c>
      <c r="C80" s="238">
        <v>971183.57</v>
      </c>
      <c r="D80" s="239">
        <v>7</v>
      </c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38">
        <v>3468512.75</v>
      </c>
      <c r="R80" s="239">
        <v>25</v>
      </c>
      <c r="S80" s="240"/>
      <c r="T80" s="240"/>
      <c r="U80" s="240"/>
      <c r="V80" s="240"/>
      <c r="W80" s="240"/>
      <c r="X80" s="240"/>
      <c r="Y80" s="238">
        <v>416221.53</v>
      </c>
      <c r="Z80" s="239">
        <v>3</v>
      </c>
      <c r="AA80" s="240"/>
      <c r="AB80" s="240"/>
      <c r="AC80" s="240"/>
      <c r="AD80" s="240"/>
      <c r="AE80" s="240"/>
      <c r="AF80" s="240"/>
      <c r="AG80" s="240"/>
      <c r="AH80" s="240"/>
      <c r="AI80" s="238">
        <v>4855917.8499999996</v>
      </c>
      <c r="AJ80" s="239">
        <v>35</v>
      </c>
    </row>
    <row r="81" spans="1:36" s="235" customFormat="1" ht="21.75" customHeight="1" x14ac:dyDescent="0.25">
      <c r="A81" s="236" t="s">
        <v>281</v>
      </c>
      <c r="B81" s="237">
        <v>48</v>
      </c>
      <c r="C81" s="238">
        <v>629123.74</v>
      </c>
      <c r="D81" s="239">
        <v>7</v>
      </c>
      <c r="E81" s="238">
        <v>1617746.76</v>
      </c>
      <c r="F81" s="239">
        <v>18</v>
      </c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38">
        <v>269624.46000000002</v>
      </c>
      <c r="T81" s="239">
        <v>3</v>
      </c>
      <c r="U81" s="240"/>
      <c r="V81" s="240"/>
      <c r="W81" s="240"/>
      <c r="X81" s="240"/>
      <c r="Y81" s="240"/>
      <c r="Z81" s="240"/>
      <c r="AA81" s="240"/>
      <c r="AB81" s="240"/>
      <c r="AC81" s="240"/>
      <c r="AD81" s="240"/>
      <c r="AE81" s="240"/>
      <c r="AF81" s="240"/>
      <c r="AG81" s="240"/>
      <c r="AH81" s="240"/>
      <c r="AI81" s="238">
        <v>2516494.96</v>
      </c>
      <c r="AJ81" s="239">
        <v>28</v>
      </c>
    </row>
    <row r="82" spans="1:36" s="235" customFormat="1" ht="11.25" customHeight="1" x14ac:dyDescent="0.25">
      <c r="A82" s="236" t="s">
        <v>281</v>
      </c>
      <c r="B82" s="237">
        <v>49</v>
      </c>
      <c r="C82" s="240"/>
      <c r="D82" s="240"/>
      <c r="E82" s="238">
        <v>131883.23000000001</v>
      </c>
      <c r="F82" s="239">
        <v>1</v>
      </c>
      <c r="G82" s="240"/>
      <c r="H82" s="240"/>
      <c r="I82" s="240"/>
      <c r="J82" s="240"/>
      <c r="K82" s="240"/>
      <c r="L82" s="240"/>
      <c r="M82" s="240"/>
      <c r="N82" s="240"/>
      <c r="O82" s="240"/>
      <c r="P82" s="240"/>
      <c r="Q82" s="240"/>
      <c r="R82" s="240"/>
      <c r="S82" s="240"/>
      <c r="T82" s="240"/>
      <c r="U82" s="240"/>
      <c r="V82" s="240"/>
      <c r="W82" s="240"/>
      <c r="X82" s="240"/>
      <c r="Y82" s="240"/>
      <c r="Z82" s="240"/>
      <c r="AA82" s="240"/>
      <c r="AB82" s="240"/>
      <c r="AC82" s="240"/>
      <c r="AD82" s="240"/>
      <c r="AE82" s="240"/>
      <c r="AF82" s="240"/>
      <c r="AG82" s="240"/>
      <c r="AH82" s="240"/>
      <c r="AI82" s="238">
        <v>131883.23000000001</v>
      </c>
      <c r="AJ82" s="239">
        <v>1</v>
      </c>
    </row>
    <row r="83" spans="1:36" s="235" customFormat="1" ht="21.75" customHeight="1" x14ac:dyDescent="0.25">
      <c r="A83" s="236" t="s">
        <v>297</v>
      </c>
      <c r="B83" s="237">
        <v>50</v>
      </c>
      <c r="C83" s="240"/>
      <c r="D83" s="240"/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38">
        <v>116745.25</v>
      </c>
      <c r="P83" s="239">
        <v>1</v>
      </c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0"/>
      <c r="AB83" s="240"/>
      <c r="AC83" s="240"/>
      <c r="AD83" s="240"/>
      <c r="AE83" s="240"/>
      <c r="AF83" s="240"/>
      <c r="AG83" s="240"/>
      <c r="AH83" s="240"/>
      <c r="AI83" s="238">
        <v>116745.25</v>
      </c>
      <c r="AJ83" s="239">
        <v>1</v>
      </c>
    </row>
    <row r="84" spans="1:36" s="235" customFormat="1" ht="11.25" customHeight="1" x14ac:dyDescent="0.25">
      <c r="A84" s="236" t="s">
        <v>293</v>
      </c>
      <c r="B84" s="237">
        <v>51</v>
      </c>
      <c r="C84" s="240"/>
      <c r="D84" s="240"/>
      <c r="E84" s="238">
        <v>176461.5</v>
      </c>
      <c r="F84" s="239">
        <v>1</v>
      </c>
      <c r="G84" s="240"/>
      <c r="H84" s="240"/>
      <c r="I84" s="240"/>
      <c r="J84" s="240"/>
      <c r="K84" s="240"/>
      <c r="L84" s="240"/>
      <c r="M84" s="240"/>
      <c r="N84" s="240"/>
      <c r="O84" s="240"/>
      <c r="P84" s="240"/>
      <c r="Q84" s="240"/>
      <c r="R84" s="240"/>
      <c r="S84" s="240"/>
      <c r="T84" s="240"/>
      <c r="U84" s="240"/>
      <c r="V84" s="240"/>
      <c r="W84" s="240"/>
      <c r="X84" s="240"/>
      <c r="Y84" s="240"/>
      <c r="Z84" s="240"/>
      <c r="AA84" s="240"/>
      <c r="AB84" s="240"/>
      <c r="AC84" s="240"/>
      <c r="AD84" s="240"/>
      <c r="AE84" s="240"/>
      <c r="AF84" s="240"/>
      <c r="AG84" s="240"/>
      <c r="AH84" s="240"/>
      <c r="AI84" s="238">
        <v>176461.5</v>
      </c>
      <c r="AJ84" s="239">
        <v>1</v>
      </c>
    </row>
    <row r="85" spans="1:36" s="243" customFormat="1" ht="21.75" customHeight="1" x14ac:dyDescent="0.25">
      <c r="A85" s="347" t="s">
        <v>4</v>
      </c>
      <c r="B85" s="347"/>
      <c r="C85" s="241">
        <v>14069925.220000001</v>
      </c>
      <c r="D85" s="242">
        <v>90</v>
      </c>
      <c r="E85" s="241">
        <v>4756326</v>
      </c>
      <c r="F85" s="242">
        <v>31</v>
      </c>
      <c r="G85" s="244"/>
      <c r="H85" s="244"/>
      <c r="I85" s="241">
        <v>7260680.4900000002</v>
      </c>
      <c r="J85" s="242">
        <v>107</v>
      </c>
      <c r="K85" s="241">
        <v>731438.66</v>
      </c>
      <c r="L85" s="242">
        <v>6</v>
      </c>
      <c r="M85" s="241">
        <v>1087605.3600000001</v>
      </c>
      <c r="N85" s="242">
        <v>9</v>
      </c>
      <c r="O85" s="241">
        <v>440820.25</v>
      </c>
      <c r="P85" s="242">
        <v>4</v>
      </c>
      <c r="Q85" s="241">
        <v>11553695.66</v>
      </c>
      <c r="R85" s="242">
        <v>61</v>
      </c>
      <c r="S85" s="241">
        <v>269624.46000000002</v>
      </c>
      <c r="T85" s="242">
        <v>3</v>
      </c>
      <c r="U85" s="241">
        <v>1973212.53</v>
      </c>
      <c r="V85" s="242">
        <v>7</v>
      </c>
      <c r="W85" s="241">
        <v>3677010.45</v>
      </c>
      <c r="X85" s="242">
        <v>21</v>
      </c>
      <c r="Y85" s="241">
        <v>537066.56999999995</v>
      </c>
      <c r="Z85" s="242">
        <v>4</v>
      </c>
      <c r="AA85" s="241">
        <v>5122769.16</v>
      </c>
      <c r="AB85" s="242">
        <v>19</v>
      </c>
      <c r="AC85" s="241">
        <v>508853.84</v>
      </c>
      <c r="AD85" s="242">
        <v>4</v>
      </c>
      <c r="AE85" s="241">
        <v>7843110.6399999997</v>
      </c>
      <c r="AF85" s="242">
        <v>47</v>
      </c>
      <c r="AG85" s="241">
        <v>5196527.6900000004</v>
      </c>
      <c r="AH85" s="242">
        <v>30</v>
      </c>
      <c r="AI85" s="241">
        <v>65028666.979999997</v>
      </c>
      <c r="AJ85" s="242">
        <v>443</v>
      </c>
    </row>
    <row r="86" spans="1:36" ht="15.75" customHeight="1" x14ac:dyDescent="0.2"/>
    <row r="87" spans="1:36" ht="15.75" customHeight="1" x14ac:dyDescent="0.2">
      <c r="B87" s="340" t="s">
        <v>342</v>
      </c>
      <c r="C87" s="340"/>
      <c r="D87" s="340"/>
      <c r="E87" s="340"/>
      <c r="F87" s="340"/>
      <c r="G87" s="340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40"/>
      <c r="W87" s="340"/>
      <c r="X87" s="340"/>
      <c r="Y87" s="340"/>
      <c r="Z87" s="340"/>
      <c r="AA87" s="340"/>
      <c r="AB87" s="340"/>
      <c r="AC87" s="340"/>
      <c r="AD87" s="340"/>
      <c r="AE87" s="340"/>
      <c r="AF87" s="340"/>
      <c r="AG87" s="340"/>
      <c r="AH87" s="340"/>
      <c r="AI87" s="340"/>
      <c r="AJ87" s="340"/>
    </row>
    <row r="88" spans="1:36" ht="15.75" customHeight="1" x14ac:dyDescent="0.2">
      <c r="A88" s="341" t="s">
        <v>366</v>
      </c>
      <c r="B88" s="341"/>
      <c r="C88" s="341"/>
      <c r="D88" s="341"/>
      <c r="E88" s="341"/>
      <c r="F88" s="341"/>
      <c r="G88" s="341"/>
      <c r="H88" s="341"/>
      <c r="I88" s="341"/>
      <c r="J88" s="341"/>
      <c r="K88" s="341"/>
      <c r="L88" s="341"/>
      <c r="M88" s="341"/>
      <c r="N88" s="341"/>
      <c r="O88" s="341"/>
      <c r="P88" s="341"/>
      <c r="Q88" s="341"/>
      <c r="R88" s="341"/>
      <c r="S88" s="341"/>
      <c r="T88" s="341"/>
      <c r="U88" s="341"/>
      <c r="V88" s="341"/>
      <c r="W88" s="341"/>
      <c r="X88" s="341"/>
      <c r="Y88" s="341"/>
      <c r="Z88" s="341"/>
      <c r="AA88" s="341"/>
      <c r="AB88" s="341"/>
      <c r="AC88" s="341"/>
      <c r="AD88" s="341"/>
      <c r="AE88" s="341"/>
      <c r="AF88" s="341"/>
      <c r="AG88" s="341"/>
      <c r="AH88" s="341"/>
      <c r="AI88" s="341"/>
    </row>
    <row r="89" spans="1:36" ht="12.75" customHeight="1" x14ac:dyDescent="0.2"/>
    <row r="90" spans="1:36" ht="42.75" customHeight="1" x14ac:dyDescent="0.2">
      <c r="A90" s="342" t="s">
        <v>344</v>
      </c>
      <c r="B90" s="342" t="s">
        <v>345</v>
      </c>
      <c r="C90" s="345" t="s">
        <v>346</v>
      </c>
      <c r="D90" s="345"/>
      <c r="E90" s="345" t="s">
        <v>347</v>
      </c>
      <c r="F90" s="345"/>
      <c r="G90" s="345" t="s">
        <v>348</v>
      </c>
      <c r="H90" s="345"/>
      <c r="I90" s="345" t="s">
        <v>349</v>
      </c>
      <c r="J90" s="345"/>
      <c r="K90" s="345" t="s">
        <v>350</v>
      </c>
      <c r="L90" s="345"/>
      <c r="M90" s="345" t="s">
        <v>351</v>
      </c>
      <c r="N90" s="345"/>
      <c r="O90" s="345" t="s">
        <v>352</v>
      </c>
      <c r="P90" s="345"/>
      <c r="Q90" s="345" t="s">
        <v>353</v>
      </c>
      <c r="R90" s="345"/>
      <c r="S90" s="345" t="s">
        <v>354</v>
      </c>
      <c r="T90" s="345"/>
      <c r="U90" s="345" t="s">
        <v>355</v>
      </c>
      <c r="V90" s="345"/>
      <c r="W90" s="345" t="s">
        <v>356</v>
      </c>
      <c r="X90" s="345"/>
      <c r="Y90" s="345" t="s">
        <v>357</v>
      </c>
      <c r="Z90" s="345"/>
      <c r="AA90" s="345" t="s">
        <v>358</v>
      </c>
      <c r="AB90" s="345"/>
      <c r="AC90" s="345" t="s">
        <v>359</v>
      </c>
      <c r="AD90" s="345"/>
      <c r="AE90" s="345" t="s">
        <v>360</v>
      </c>
      <c r="AF90" s="345"/>
      <c r="AG90" s="345" t="s">
        <v>361</v>
      </c>
      <c r="AH90" s="345"/>
      <c r="AI90" s="346" t="s">
        <v>362</v>
      </c>
      <c r="AJ90" s="346"/>
    </row>
    <row r="91" spans="1:36" ht="11.25" customHeight="1" x14ac:dyDescent="0.2">
      <c r="A91" s="343"/>
      <c r="B91" s="343"/>
      <c r="C91" s="233" t="s">
        <v>363</v>
      </c>
      <c r="D91" s="233" t="s">
        <v>225</v>
      </c>
      <c r="E91" s="233" t="s">
        <v>363</v>
      </c>
      <c r="F91" s="233" t="s">
        <v>225</v>
      </c>
      <c r="G91" s="233" t="s">
        <v>363</v>
      </c>
      <c r="H91" s="233" t="s">
        <v>225</v>
      </c>
      <c r="I91" s="233" t="s">
        <v>363</v>
      </c>
      <c r="J91" s="233" t="s">
        <v>225</v>
      </c>
      <c r="K91" s="233" t="s">
        <v>363</v>
      </c>
      <c r="L91" s="233" t="s">
        <v>225</v>
      </c>
      <c r="M91" s="233" t="s">
        <v>363</v>
      </c>
      <c r="N91" s="233" t="s">
        <v>225</v>
      </c>
      <c r="O91" s="233" t="s">
        <v>363</v>
      </c>
      <c r="P91" s="233" t="s">
        <v>225</v>
      </c>
      <c r="Q91" s="233" t="s">
        <v>363</v>
      </c>
      <c r="R91" s="233" t="s">
        <v>225</v>
      </c>
      <c r="S91" s="233" t="s">
        <v>363</v>
      </c>
      <c r="T91" s="233" t="s">
        <v>225</v>
      </c>
      <c r="U91" s="233" t="s">
        <v>363</v>
      </c>
      <c r="V91" s="233" t="s">
        <v>225</v>
      </c>
      <c r="W91" s="233" t="s">
        <v>363</v>
      </c>
      <c r="X91" s="233" t="s">
        <v>225</v>
      </c>
      <c r="Y91" s="233" t="s">
        <v>363</v>
      </c>
      <c r="Z91" s="233" t="s">
        <v>225</v>
      </c>
      <c r="AA91" s="233" t="s">
        <v>363</v>
      </c>
      <c r="AB91" s="233" t="s">
        <v>225</v>
      </c>
      <c r="AC91" s="233" t="s">
        <v>363</v>
      </c>
      <c r="AD91" s="233" t="s">
        <v>225</v>
      </c>
      <c r="AE91" s="233" t="s">
        <v>363</v>
      </c>
      <c r="AF91" s="233" t="s">
        <v>225</v>
      </c>
      <c r="AG91" s="233" t="s">
        <v>363</v>
      </c>
      <c r="AH91" s="233" t="s">
        <v>225</v>
      </c>
      <c r="AI91" s="233" t="s">
        <v>363</v>
      </c>
      <c r="AJ91" s="233" t="s">
        <v>225</v>
      </c>
    </row>
    <row r="92" spans="1:36" s="235" customFormat="1" ht="11.25" customHeight="1" x14ac:dyDescent="0.25">
      <c r="A92" s="344"/>
      <c r="B92" s="344"/>
      <c r="C92" s="234">
        <v>1</v>
      </c>
      <c r="D92" s="234">
        <v>2</v>
      </c>
      <c r="E92" s="234">
        <v>3</v>
      </c>
      <c r="F92" s="234">
        <v>4</v>
      </c>
      <c r="G92" s="234">
        <v>5</v>
      </c>
      <c r="H92" s="234">
        <v>6</v>
      </c>
      <c r="I92" s="234">
        <v>7</v>
      </c>
      <c r="J92" s="234">
        <v>8</v>
      </c>
      <c r="K92" s="234">
        <v>9</v>
      </c>
      <c r="L92" s="234">
        <v>10</v>
      </c>
      <c r="M92" s="234">
        <v>11</v>
      </c>
      <c r="N92" s="234">
        <v>12</v>
      </c>
      <c r="O92" s="234">
        <v>13</v>
      </c>
      <c r="P92" s="234">
        <v>14</v>
      </c>
      <c r="Q92" s="234">
        <v>15</v>
      </c>
      <c r="R92" s="234">
        <v>16</v>
      </c>
      <c r="S92" s="234">
        <v>17</v>
      </c>
      <c r="T92" s="234">
        <v>18</v>
      </c>
      <c r="U92" s="234">
        <v>19</v>
      </c>
      <c r="V92" s="234">
        <v>20</v>
      </c>
      <c r="W92" s="234">
        <v>21</v>
      </c>
      <c r="X92" s="234">
        <v>22</v>
      </c>
      <c r="Y92" s="234">
        <v>23</v>
      </c>
      <c r="Z92" s="234">
        <v>24</v>
      </c>
      <c r="AA92" s="234">
        <v>25</v>
      </c>
      <c r="AB92" s="234">
        <v>26</v>
      </c>
      <c r="AC92" s="234">
        <v>27</v>
      </c>
      <c r="AD92" s="234">
        <v>28</v>
      </c>
      <c r="AE92" s="234">
        <v>29</v>
      </c>
      <c r="AF92" s="234">
        <v>30</v>
      </c>
      <c r="AG92" s="234">
        <v>21</v>
      </c>
      <c r="AH92" s="234">
        <v>32</v>
      </c>
      <c r="AI92" s="234">
        <v>33</v>
      </c>
      <c r="AJ92" s="234">
        <v>34</v>
      </c>
    </row>
    <row r="93" spans="1:36" s="235" customFormat="1" ht="21.75" customHeight="1" x14ac:dyDescent="0.25">
      <c r="A93" s="236" t="s">
        <v>271</v>
      </c>
      <c r="B93" s="237">
        <v>1</v>
      </c>
      <c r="C93" s="240"/>
      <c r="D93" s="240"/>
      <c r="E93" s="238">
        <v>157021.56</v>
      </c>
      <c r="F93" s="239">
        <v>1</v>
      </c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38">
        <v>157021.56</v>
      </c>
      <c r="X93" s="239">
        <v>1</v>
      </c>
      <c r="Y93" s="240"/>
      <c r="Z93" s="240"/>
      <c r="AA93" s="240"/>
      <c r="AB93" s="240"/>
      <c r="AC93" s="240"/>
      <c r="AD93" s="240"/>
      <c r="AE93" s="240"/>
      <c r="AF93" s="240"/>
      <c r="AG93" s="240"/>
      <c r="AH93" s="240"/>
      <c r="AI93" s="238">
        <v>314043.12</v>
      </c>
      <c r="AJ93" s="239">
        <v>2</v>
      </c>
    </row>
    <row r="94" spans="1:36" s="235" customFormat="1" ht="21.75" customHeight="1" x14ac:dyDescent="0.25">
      <c r="A94" s="236" t="s">
        <v>292</v>
      </c>
      <c r="B94" s="237">
        <v>3</v>
      </c>
      <c r="C94" s="240"/>
      <c r="D94" s="240"/>
      <c r="E94" s="238">
        <v>120685.85</v>
      </c>
      <c r="F94" s="239">
        <v>1</v>
      </c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40"/>
      <c r="AH94" s="240"/>
      <c r="AI94" s="238">
        <v>120685.85</v>
      </c>
      <c r="AJ94" s="239">
        <v>1</v>
      </c>
    </row>
    <row r="95" spans="1:36" s="235" customFormat="1" ht="21.75" customHeight="1" x14ac:dyDescent="0.25">
      <c r="A95" s="236" t="s">
        <v>364</v>
      </c>
      <c r="B95" s="237">
        <v>5</v>
      </c>
      <c r="C95" s="238">
        <v>377538.9</v>
      </c>
      <c r="D95" s="239">
        <v>3</v>
      </c>
      <c r="E95" s="240"/>
      <c r="F95" s="240"/>
      <c r="G95" s="240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0"/>
      <c r="AH95" s="240"/>
      <c r="AI95" s="238">
        <v>377538.9</v>
      </c>
      <c r="AJ95" s="239">
        <v>3</v>
      </c>
    </row>
    <row r="96" spans="1:36" s="235" customFormat="1" ht="11.25" customHeight="1" x14ac:dyDescent="0.25">
      <c r="A96" s="236" t="s">
        <v>282</v>
      </c>
      <c r="B96" s="237">
        <v>6</v>
      </c>
      <c r="C96" s="238">
        <v>283562.92</v>
      </c>
      <c r="D96" s="239">
        <v>2</v>
      </c>
      <c r="E96" s="240"/>
      <c r="F96" s="240"/>
      <c r="G96" s="240"/>
      <c r="H96" s="240"/>
      <c r="I96" s="240"/>
      <c r="J96" s="240"/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0"/>
      <c r="AH96" s="240"/>
      <c r="AI96" s="238">
        <v>283562.92</v>
      </c>
      <c r="AJ96" s="239">
        <v>2</v>
      </c>
    </row>
    <row r="97" spans="1:36" s="235" customFormat="1" ht="21.75" customHeight="1" x14ac:dyDescent="0.25">
      <c r="A97" s="236" t="s">
        <v>303</v>
      </c>
      <c r="B97" s="237">
        <v>10</v>
      </c>
      <c r="C97" s="240"/>
      <c r="D97" s="240"/>
      <c r="E97" s="240"/>
      <c r="F97" s="240"/>
      <c r="G97" s="240"/>
      <c r="H97" s="240"/>
      <c r="I97" s="240"/>
      <c r="J97" s="240"/>
      <c r="K97" s="240"/>
      <c r="L97" s="240"/>
      <c r="M97" s="240"/>
      <c r="N97" s="240"/>
      <c r="O97" s="240"/>
      <c r="P97" s="240"/>
      <c r="Q97" s="238">
        <v>1004350.94</v>
      </c>
      <c r="R97" s="239">
        <v>2</v>
      </c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40"/>
      <c r="AH97" s="240"/>
      <c r="AI97" s="238">
        <v>1004350.94</v>
      </c>
      <c r="AJ97" s="239">
        <v>2</v>
      </c>
    </row>
    <row r="98" spans="1:36" s="235" customFormat="1" ht="21.75" customHeight="1" x14ac:dyDescent="0.25">
      <c r="A98" s="236" t="s">
        <v>303</v>
      </c>
      <c r="B98" s="237">
        <v>11</v>
      </c>
      <c r="C98" s="240"/>
      <c r="D98" s="240"/>
      <c r="E98" s="240"/>
      <c r="F98" s="240"/>
      <c r="G98" s="240"/>
      <c r="H98" s="240"/>
      <c r="I98" s="240"/>
      <c r="J98" s="240"/>
      <c r="K98" s="240"/>
      <c r="L98" s="240"/>
      <c r="M98" s="240"/>
      <c r="N98" s="240"/>
      <c r="O98" s="240"/>
      <c r="P98" s="240"/>
      <c r="Q98" s="238">
        <v>1487949.44</v>
      </c>
      <c r="R98" s="239">
        <v>1</v>
      </c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40"/>
      <c r="AH98" s="240"/>
      <c r="AI98" s="238">
        <v>1487949.44</v>
      </c>
      <c r="AJ98" s="239">
        <v>1</v>
      </c>
    </row>
    <row r="99" spans="1:36" s="235" customFormat="1" ht="11.25" customHeight="1" x14ac:dyDescent="0.25">
      <c r="A99" s="236" t="s">
        <v>286</v>
      </c>
      <c r="B99" s="237">
        <v>12</v>
      </c>
      <c r="C99" s="238">
        <v>154268.75</v>
      </c>
      <c r="D99" s="239">
        <v>1</v>
      </c>
      <c r="E99" s="240"/>
      <c r="F99" s="240"/>
      <c r="G99" s="240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0"/>
      <c r="Z99" s="240"/>
      <c r="AA99" s="240"/>
      <c r="AB99" s="240"/>
      <c r="AC99" s="240"/>
      <c r="AD99" s="240"/>
      <c r="AE99" s="240"/>
      <c r="AF99" s="240"/>
      <c r="AG99" s="240"/>
      <c r="AH99" s="240"/>
      <c r="AI99" s="238">
        <v>154268.75</v>
      </c>
      <c r="AJ99" s="239">
        <v>1</v>
      </c>
    </row>
    <row r="100" spans="1:36" s="235" customFormat="1" ht="21.75" customHeight="1" x14ac:dyDescent="0.25">
      <c r="A100" s="236" t="s">
        <v>274</v>
      </c>
      <c r="B100" s="237">
        <v>18</v>
      </c>
      <c r="C100" s="240"/>
      <c r="D100" s="240"/>
      <c r="E100" s="238">
        <v>1176344.1000000001</v>
      </c>
      <c r="F100" s="239">
        <v>5</v>
      </c>
      <c r="G100" s="240"/>
      <c r="H100" s="240"/>
      <c r="I100" s="240"/>
      <c r="J100" s="240"/>
      <c r="K100" s="240"/>
      <c r="L100" s="240"/>
      <c r="M100" s="240"/>
      <c r="N100" s="240"/>
      <c r="O100" s="240"/>
      <c r="P100" s="240"/>
      <c r="Q100" s="240"/>
      <c r="R100" s="240"/>
      <c r="S100" s="240"/>
      <c r="T100" s="240"/>
      <c r="U100" s="238">
        <v>941075.28</v>
      </c>
      <c r="V100" s="239">
        <v>4</v>
      </c>
      <c r="W100" s="240"/>
      <c r="X100" s="240"/>
      <c r="Y100" s="240"/>
      <c r="Z100" s="240"/>
      <c r="AA100" s="238">
        <v>705806.46</v>
      </c>
      <c r="AB100" s="239">
        <v>3</v>
      </c>
      <c r="AC100" s="240"/>
      <c r="AD100" s="240"/>
      <c r="AE100" s="240"/>
      <c r="AF100" s="240"/>
      <c r="AG100" s="240"/>
      <c r="AH100" s="240"/>
      <c r="AI100" s="238">
        <v>2823225.84</v>
      </c>
      <c r="AJ100" s="239">
        <v>12</v>
      </c>
    </row>
    <row r="101" spans="1:36" s="235" customFormat="1" ht="21.75" customHeight="1" x14ac:dyDescent="0.25">
      <c r="A101" s="236" t="s">
        <v>274</v>
      </c>
      <c r="B101" s="237">
        <v>19</v>
      </c>
      <c r="C101" s="240"/>
      <c r="D101" s="240"/>
      <c r="E101" s="238">
        <v>1720228.75</v>
      </c>
      <c r="F101" s="239">
        <v>5</v>
      </c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38">
        <v>344045.75</v>
      </c>
      <c r="V101" s="239">
        <v>1</v>
      </c>
      <c r="W101" s="240"/>
      <c r="X101" s="240"/>
      <c r="Y101" s="240"/>
      <c r="Z101" s="240"/>
      <c r="AA101" s="240"/>
      <c r="AB101" s="240"/>
      <c r="AC101" s="240"/>
      <c r="AD101" s="240"/>
      <c r="AE101" s="240"/>
      <c r="AF101" s="240"/>
      <c r="AG101" s="240"/>
      <c r="AH101" s="240"/>
      <c r="AI101" s="238">
        <v>2064274.5</v>
      </c>
      <c r="AJ101" s="239">
        <v>6</v>
      </c>
    </row>
    <row r="102" spans="1:36" s="235" customFormat="1" ht="21.75" customHeight="1" x14ac:dyDescent="0.25">
      <c r="A102" s="236" t="s">
        <v>288</v>
      </c>
      <c r="B102" s="237">
        <v>20</v>
      </c>
      <c r="C102" s="238">
        <v>362535.12</v>
      </c>
      <c r="D102" s="239">
        <v>3</v>
      </c>
      <c r="E102" s="240"/>
      <c r="F102" s="240"/>
      <c r="G102" s="240"/>
      <c r="H102" s="240"/>
      <c r="I102" s="240"/>
      <c r="J102" s="240"/>
      <c r="K102" s="238">
        <v>725070.24</v>
      </c>
      <c r="L102" s="239">
        <v>6</v>
      </c>
      <c r="M102" s="238">
        <v>241690.08</v>
      </c>
      <c r="N102" s="239">
        <v>2</v>
      </c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40"/>
      <c r="AH102" s="240"/>
      <c r="AI102" s="238">
        <v>1329295.44</v>
      </c>
      <c r="AJ102" s="239">
        <v>11</v>
      </c>
    </row>
    <row r="103" spans="1:36" s="235" customFormat="1" ht="11.25" customHeight="1" x14ac:dyDescent="0.25">
      <c r="A103" s="236" t="s">
        <v>288</v>
      </c>
      <c r="B103" s="237">
        <v>22</v>
      </c>
      <c r="C103" s="238">
        <v>127213.46</v>
      </c>
      <c r="D103" s="239">
        <v>1</v>
      </c>
      <c r="E103" s="240"/>
      <c r="F103" s="240"/>
      <c r="G103" s="240"/>
      <c r="H103" s="240"/>
      <c r="I103" s="240"/>
      <c r="J103" s="240"/>
      <c r="K103" s="238">
        <v>381640.38</v>
      </c>
      <c r="L103" s="239">
        <v>3</v>
      </c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38">
        <v>254426.92</v>
      </c>
      <c r="AD103" s="239">
        <v>2</v>
      </c>
      <c r="AE103" s="240"/>
      <c r="AF103" s="240"/>
      <c r="AG103" s="240"/>
      <c r="AH103" s="240"/>
      <c r="AI103" s="238">
        <v>763280.76</v>
      </c>
      <c r="AJ103" s="239">
        <v>6</v>
      </c>
    </row>
    <row r="104" spans="1:36" s="235" customFormat="1" ht="21.75" customHeight="1" x14ac:dyDescent="0.25">
      <c r="A104" s="236" t="s">
        <v>284</v>
      </c>
      <c r="B104" s="237">
        <v>23</v>
      </c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  <c r="O104" s="238">
        <v>324075</v>
      </c>
      <c r="P104" s="239">
        <v>3</v>
      </c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C104" s="240"/>
      <c r="AD104" s="240"/>
      <c r="AE104" s="240"/>
      <c r="AF104" s="240"/>
      <c r="AG104" s="240"/>
      <c r="AH104" s="240"/>
      <c r="AI104" s="238">
        <v>324075</v>
      </c>
      <c r="AJ104" s="239">
        <v>3</v>
      </c>
    </row>
    <row r="105" spans="1:36" s="235" customFormat="1" ht="21.75" customHeight="1" x14ac:dyDescent="0.25">
      <c r="A105" s="236" t="s">
        <v>284</v>
      </c>
      <c r="B105" s="237">
        <v>24</v>
      </c>
      <c r="C105" s="238">
        <v>64572.63</v>
      </c>
      <c r="D105" s="239">
        <v>1</v>
      </c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0"/>
      <c r="Z105" s="240"/>
      <c r="AA105" s="240"/>
      <c r="AB105" s="240"/>
      <c r="AC105" s="240"/>
      <c r="AD105" s="240"/>
      <c r="AE105" s="240"/>
      <c r="AF105" s="240"/>
      <c r="AG105" s="240"/>
      <c r="AH105" s="240"/>
      <c r="AI105" s="238">
        <v>64572.63</v>
      </c>
      <c r="AJ105" s="239">
        <v>1</v>
      </c>
    </row>
    <row r="106" spans="1:36" s="235" customFormat="1" ht="21.75" customHeight="1" x14ac:dyDescent="0.25">
      <c r="A106" s="236" t="s">
        <v>285</v>
      </c>
      <c r="B106" s="237">
        <v>25</v>
      </c>
      <c r="C106" s="238">
        <v>202698.99</v>
      </c>
      <c r="D106" s="239">
        <v>3</v>
      </c>
      <c r="E106" s="240"/>
      <c r="F106" s="240"/>
      <c r="G106" s="240"/>
      <c r="H106" s="240"/>
      <c r="I106" s="238">
        <v>4391811.45</v>
      </c>
      <c r="J106" s="239">
        <v>65</v>
      </c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C106" s="240"/>
      <c r="AD106" s="240"/>
      <c r="AE106" s="240"/>
      <c r="AF106" s="240"/>
      <c r="AG106" s="240"/>
      <c r="AH106" s="240"/>
      <c r="AI106" s="238">
        <v>4594510.4400000004</v>
      </c>
      <c r="AJ106" s="239">
        <v>68</v>
      </c>
    </row>
    <row r="107" spans="1:36" s="235" customFormat="1" ht="11.25" customHeight="1" x14ac:dyDescent="0.25">
      <c r="A107" s="236" t="s">
        <v>285</v>
      </c>
      <c r="B107" s="237">
        <v>26</v>
      </c>
      <c r="C107" s="240"/>
      <c r="D107" s="240"/>
      <c r="E107" s="240"/>
      <c r="F107" s="240"/>
      <c r="G107" s="240"/>
      <c r="H107" s="240"/>
      <c r="I107" s="238">
        <v>166215.84</v>
      </c>
      <c r="J107" s="239">
        <v>2</v>
      </c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40"/>
      <c r="X107" s="240"/>
      <c r="Y107" s="240"/>
      <c r="Z107" s="240"/>
      <c r="AA107" s="240"/>
      <c r="AB107" s="240"/>
      <c r="AC107" s="240"/>
      <c r="AD107" s="240"/>
      <c r="AE107" s="240"/>
      <c r="AF107" s="240"/>
      <c r="AG107" s="240"/>
      <c r="AH107" s="240"/>
      <c r="AI107" s="238">
        <v>166215.84</v>
      </c>
      <c r="AJ107" s="239">
        <v>2</v>
      </c>
    </row>
    <row r="108" spans="1:36" s="235" customFormat="1" ht="11.25" customHeight="1" x14ac:dyDescent="0.25">
      <c r="A108" s="236" t="s">
        <v>287</v>
      </c>
      <c r="B108" s="237">
        <v>30</v>
      </c>
      <c r="C108" s="238">
        <v>124635.69</v>
      </c>
      <c r="D108" s="239">
        <v>1</v>
      </c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40"/>
      <c r="X108" s="240"/>
      <c r="Y108" s="240"/>
      <c r="Z108" s="240"/>
      <c r="AA108" s="240"/>
      <c r="AB108" s="240"/>
      <c r="AC108" s="240"/>
      <c r="AD108" s="240"/>
      <c r="AE108" s="240"/>
      <c r="AF108" s="240"/>
      <c r="AG108" s="240"/>
      <c r="AH108" s="240"/>
      <c r="AI108" s="238">
        <v>124635.69</v>
      </c>
      <c r="AJ108" s="239">
        <v>1</v>
      </c>
    </row>
    <row r="109" spans="1:36" s="235" customFormat="1" ht="21.75" customHeight="1" x14ac:dyDescent="0.25">
      <c r="A109" s="236" t="s">
        <v>275</v>
      </c>
      <c r="B109" s="237">
        <v>31</v>
      </c>
      <c r="C109" s="238">
        <v>325345.65999999997</v>
      </c>
      <c r="D109" s="239">
        <v>2</v>
      </c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38">
        <v>976036.98</v>
      </c>
      <c r="X109" s="239">
        <v>6</v>
      </c>
      <c r="Y109" s="240"/>
      <c r="Z109" s="240"/>
      <c r="AA109" s="240"/>
      <c r="AB109" s="240"/>
      <c r="AC109" s="240"/>
      <c r="AD109" s="240"/>
      <c r="AE109" s="238">
        <v>1464055.47</v>
      </c>
      <c r="AF109" s="239">
        <v>9</v>
      </c>
      <c r="AG109" s="240"/>
      <c r="AH109" s="240"/>
      <c r="AI109" s="238">
        <v>2765438.11</v>
      </c>
      <c r="AJ109" s="239">
        <v>17</v>
      </c>
    </row>
    <row r="110" spans="1:36" s="235" customFormat="1" ht="21.75" customHeight="1" x14ac:dyDescent="0.25">
      <c r="A110" s="236" t="s">
        <v>275</v>
      </c>
      <c r="B110" s="237">
        <v>32</v>
      </c>
      <c r="C110" s="238">
        <v>223675.4</v>
      </c>
      <c r="D110" s="239">
        <v>1</v>
      </c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38">
        <v>671026.19999999995</v>
      </c>
      <c r="X110" s="239">
        <v>3</v>
      </c>
      <c r="Y110" s="240"/>
      <c r="Z110" s="240"/>
      <c r="AA110" s="240"/>
      <c r="AB110" s="240"/>
      <c r="AC110" s="240"/>
      <c r="AD110" s="240"/>
      <c r="AE110" s="238">
        <v>671026.19999999995</v>
      </c>
      <c r="AF110" s="239">
        <v>3</v>
      </c>
      <c r="AG110" s="240"/>
      <c r="AH110" s="240"/>
      <c r="AI110" s="238">
        <v>1565727.8</v>
      </c>
      <c r="AJ110" s="239">
        <v>7</v>
      </c>
    </row>
    <row r="111" spans="1:36" s="235" customFormat="1" ht="21.75" customHeight="1" x14ac:dyDescent="0.25">
      <c r="A111" s="236" t="s">
        <v>275</v>
      </c>
      <c r="B111" s="237">
        <v>33</v>
      </c>
      <c r="C111" s="238">
        <v>284677.96000000002</v>
      </c>
      <c r="D111" s="239">
        <v>1</v>
      </c>
      <c r="E111" s="240"/>
      <c r="F111" s="240"/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240"/>
      <c r="R111" s="240"/>
      <c r="S111" s="240"/>
      <c r="T111" s="240"/>
      <c r="U111" s="240"/>
      <c r="V111" s="240"/>
      <c r="W111" s="240"/>
      <c r="X111" s="240"/>
      <c r="Y111" s="240"/>
      <c r="Z111" s="240"/>
      <c r="AA111" s="240"/>
      <c r="AB111" s="240"/>
      <c r="AC111" s="240"/>
      <c r="AD111" s="240"/>
      <c r="AE111" s="238">
        <v>284677.96000000002</v>
      </c>
      <c r="AF111" s="239">
        <v>1</v>
      </c>
      <c r="AG111" s="240"/>
      <c r="AH111" s="240"/>
      <c r="AI111" s="238">
        <v>569355.92000000004</v>
      </c>
      <c r="AJ111" s="239">
        <v>2</v>
      </c>
    </row>
    <row r="112" spans="1:36" s="235" customFormat="1" ht="21.75" customHeight="1" x14ac:dyDescent="0.25">
      <c r="A112" s="236" t="s">
        <v>275</v>
      </c>
      <c r="B112" s="237">
        <v>34</v>
      </c>
      <c r="C112" s="238">
        <v>435554.67</v>
      </c>
      <c r="D112" s="239">
        <v>3</v>
      </c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240"/>
      <c r="S112" s="240"/>
      <c r="T112" s="240"/>
      <c r="U112" s="240"/>
      <c r="V112" s="240"/>
      <c r="W112" s="238">
        <v>725924.45</v>
      </c>
      <c r="X112" s="239">
        <v>5</v>
      </c>
      <c r="Y112" s="240"/>
      <c r="Z112" s="240"/>
      <c r="AA112" s="240"/>
      <c r="AB112" s="240"/>
      <c r="AC112" s="240"/>
      <c r="AD112" s="240"/>
      <c r="AE112" s="238">
        <v>290369.78000000003</v>
      </c>
      <c r="AF112" s="239">
        <v>2</v>
      </c>
      <c r="AG112" s="240"/>
      <c r="AH112" s="240"/>
      <c r="AI112" s="238">
        <v>1451848.9</v>
      </c>
      <c r="AJ112" s="239">
        <v>10</v>
      </c>
    </row>
    <row r="113" spans="1:36" s="235" customFormat="1" ht="21.75" customHeight="1" x14ac:dyDescent="0.25">
      <c r="A113" s="236" t="s">
        <v>275</v>
      </c>
      <c r="B113" s="237">
        <v>35</v>
      </c>
      <c r="C113" s="238">
        <v>598887.30000000005</v>
      </c>
      <c r="D113" s="239">
        <v>3</v>
      </c>
      <c r="E113" s="240"/>
      <c r="F113" s="240"/>
      <c r="G113" s="240"/>
      <c r="H113" s="240"/>
      <c r="I113" s="240"/>
      <c r="J113" s="240"/>
      <c r="K113" s="240"/>
      <c r="L113" s="240"/>
      <c r="M113" s="240"/>
      <c r="N113" s="240"/>
      <c r="O113" s="240"/>
      <c r="P113" s="240"/>
      <c r="Q113" s="240"/>
      <c r="R113" s="240"/>
      <c r="S113" s="240"/>
      <c r="T113" s="240"/>
      <c r="U113" s="240"/>
      <c r="V113" s="240"/>
      <c r="W113" s="238">
        <v>199629.1</v>
      </c>
      <c r="X113" s="239">
        <v>1</v>
      </c>
      <c r="Y113" s="240"/>
      <c r="Z113" s="240"/>
      <c r="AA113" s="240"/>
      <c r="AB113" s="240"/>
      <c r="AC113" s="240"/>
      <c r="AD113" s="240"/>
      <c r="AE113" s="238">
        <v>199629.1</v>
      </c>
      <c r="AF113" s="239">
        <v>1</v>
      </c>
      <c r="AG113" s="240"/>
      <c r="AH113" s="240"/>
      <c r="AI113" s="238">
        <v>998145.5</v>
      </c>
      <c r="AJ113" s="239">
        <v>5</v>
      </c>
    </row>
    <row r="114" spans="1:36" s="235" customFormat="1" ht="21.75" customHeight="1" x14ac:dyDescent="0.25">
      <c r="A114" s="236" t="s">
        <v>275</v>
      </c>
      <c r="B114" s="237">
        <v>37</v>
      </c>
      <c r="C114" s="238">
        <v>935238.57</v>
      </c>
      <c r="D114" s="239">
        <v>7</v>
      </c>
      <c r="E114" s="240"/>
      <c r="F114" s="240"/>
      <c r="G114" s="240"/>
      <c r="H114" s="240"/>
      <c r="I114" s="240"/>
      <c r="J114" s="240"/>
      <c r="K114" s="240"/>
      <c r="L114" s="240"/>
      <c r="M114" s="240"/>
      <c r="N114" s="240"/>
      <c r="O114" s="240"/>
      <c r="P114" s="240"/>
      <c r="Q114" s="240"/>
      <c r="R114" s="240"/>
      <c r="S114" s="240"/>
      <c r="T114" s="240"/>
      <c r="U114" s="240"/>
      <c r="V114" s="240"/>
      <c r="W114" s="240"/>
      <c r="X114" s="240"/>
      <c r="Y114" s="240"/>
      <c r="Z114" s="240"/>
      <c r="AA114" s="240"/>
      <c r="AB114" s="240"/>
      <c r="AC114" s="240"/>
      <c r="AD114" s="240"/>
      <c r="AE114" s="240"/>
      <c r="AF114" s="240"/>
      <c r="AG114" s="240"/>
      <c r="AH114" s="240"/>
      <c r="AI114" s="238">
        <v>935238.57</v>
      </c>
      <c r="AJ114" s="239">
        <v>7</v>
      </c>
    </row>
    <row r="115" spans="1:36" s="235" customFormat="1" ht="21.75" customHeight="1" x14ac:dyDescent="0.25">
      <c r="A115" s="236" t="s">
        <v>275</v>
      </c>
      <c r="B115" s="237">
        <v>39</v>
      </c>
      <c r="C115" s="238">
        <v>1108533.55</v>
      </c>
      <c r="D115" s="239">
        <v>5</v>
      </c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  <c r="O115" s="240"/>
      <c r="P115" s="240"/>
      <c r="Q115" s="240"/>
      <c r="R115" s="240"/>
      <c r="S115" s="240"/>
      <c r="T115" s="240"/>
      <c r="U115" s="240"/>
      <c r="V115" s="240"/>
      <c r="W115" s="240"/>
      <c r="X115" s="240"/>
      <c r="Y115" s="240"/>
      <c r="Z115" s="240"/>
      <c r="AA115" s="240"/>
      <c r="AB115" s="240"/>
      <c r="AC115" s="240"/>
      <c r="AD115" s="240"/>
      <c r="AE115" s="240"/>
      <c r="AF115" s="240"/>
      <c r="AG115" s="240"/>
      <c r="AH115" s="240"/>
      <c r="AI115" s="238">
        <v>1108533.55</v>
      </c>
      <c r="AJ115" s="239">
        <v>5</v>
      </c>
    </row>
    <row r="116" spans="1:36" s="235" customFormat="1" ht="21.75" customHeight="1" x14ac:dyDescent="0.25">
      <c r="A116" s="236" t="s">
        <v>275</v>
      </c>
      <c r="B116" s="237">
        <v>40</v>
      </c>
      <c r="C116" s="238">
        <v>332866.36</v>
      </c>
      <c r="D116" s="239">
        <v>1</v>
      </c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0"/>
      <c r="Q116" s="240"/>
      <c r="R116" s="240"/>
      <c r="S116" s="240"/>
      <c r="T116" s="240"/>
      <c r="U116" s="240"/>
      <c r="V116" s="240"/>
      <c r="W116" s="240"/>
      <c r="X116" s="240"/>
      <c r="Y116" s="240"/>
      <c r="Z116" s="240"/>
      <c r="AA116" s="240"/>
      <c r="AB116" s="240"/>
      <c r="AC116" s="240"/>
      <c r="AD116" s="240"/>
      <c r="AE116" s="240"/>
      <c r="AF116" s="240"/>
      <c r="AG116" s="240"/>
      <c r="AH116" s="240"/>
      <c r="AI116" s="238">
        <v>332866.36</v>
      </c>
      <c r="AJ116" s="239">
        <v>1</v>
      </c>
    </row>
    <row r="117" spans="1:36" s="235" customFormat="1" ht="21.75" customHeight="1" x14ac:dyDescent="0.25">
      <c r="A117" s="236" t="s">
        <v>289</v>
      </c>
      <c r="B117" s="237">
        <v>43</v>
      </c>
      <c r="C117" s="238">
        <v>131026.29</v>
      </c>
      <c r="D117" s="239">
        <v>1</v>
      </c>
      <c r="E117" s="240"/>
      <c r="F117" s="240"/>
      <c r="G117" s="240"/>
      <c r="H117" s="240"/>
      <c r="I117" s="240"/>
      <c r="J117" s="240"/>
      <c r="K117" s="240"/>
      <c r="L117" s="240"/>
      <c r="M117" s="240"/>
      <c r="N117" s="240"/>
      <c r="O117" s="240"/>
      <c r="P117" s="240"/>
      <c r="Q117" s="238">
        <v>3144630.96</v>
      </c>
      <c r="R117" s="239">
        <v>24</v>
      </c>
      <c r="S117" s="240"/>
      <c r="T117" s="240"/>
      <c r="U117" s="240"/>
      <c r="V117" s="240"/>
      <c r="W117" s="240"/>
      <c r="X117" s="240"/>
      <c r="Y117" s="240"/>
      <c r="Z117" s="240"/>
      <c r="AA117" s="240"/>
      <c r="AB117" s="240"/>
      <c r="AC117" s="240"/>
      <c r="AD117" s="240"/>
      <c r="AE117" s="240"/>
      <c r="AF117" s="240"/>
      <c r="AG117" s="240"/>
      <c r="AH117" s="240"/>
      <c r="AI117" s="238">
        <v>3275657.25</v>
      </c>
      <c r="AJ117" s="239">
        <v>25</v>
      </c>
    </row>
    <row r="118" spans="1:36" s="235" customFormat="1" ht="21.75" customHeight="1" x14ac:dyDescent="0.25">
      <c r="A118" s="236" t="s">
        <v>289</v>
      </c>
      <c r="B118" s="237">
        <v>44</v>
      </c>
      <c r="C118" s="240"/>
      <c r="D118" s="240"/>
      <c r="E118" s="240"/>
      <c r="F118" s="240"/>
      <c r="G118" s="240"/>
      <c r="H118" s="240"/>
      <c r="I118" s="240"/>
      <c r="J118" s="240"/>
      <c r="K118" s="240"/>
      <c r="L118" s="240"/>
      <c r="M118" s="240"/>
      <c r="N118" s="240"/>
      <c r="O118" s="240"/>
      <c r="P118" s="240"/>
      <c r="Q118" s="238">
        <v>2537074.2799999998</v>
      </c>
      <c r="R118" s="239">
        <v>13</v>
      </c>
      <c r="S118" s="240"/>
      <c r="T118" s="240"/>
      <c r="U118" s="240"/>
      <c r="V118" s="240"/>
      <c r="W118" s="240"/>
      <c r="X118" s="240"/>
      <c r="Y118" s="240"/>
      <c r="Z118" s="240"/>
      <c r="AA118" s="240"/>
      <c r="AB118" s="240"/>
      <c r="AC118" s="240"/>
      <c r="AD118" s="240"/>
      <c r="AE118" s="240"/>
      <c r="AF118" s="240"/>
      <c r="AG118" s="240"/>
      <c r="AH118" s="240"/>
      <c r="AI118" s="238">
        <v>2537074.2799999998</v>
      </c>
      <c r="AJ118" s="239">
        <v>13</v>
      </c>
    </row>
    <row r="119" spans="1:36" s="235" customFormat="1" ht="21.75" customHeight="1" x14ac:dyDescent="0.25">
      <c r="A119" s="236" t="s">
        <v>289</v>
      </c>
      <c r="B119" s="237">
        <v>46</v>
      </c>
      <c r="C119" s="238">
        <v>416221.53</v>
      </c>
      <c r="D119" s="239">
        <v>3</v>
      </c>
      <c r="E119" s="240"/>
      <c r="F119" s="240"/>
      <c r="G119" s="240"/>
      <c r="H119" s="240"/>
      <c r="I119" s="240"/>
      <c r="J119" s="240"/>
      <c r="K119" s="240"/>
      <c r="L119" s="240"/>
      <c r="M119" s="240"/>
      <c r="N119" s="240"/>
      <c r="O119" s="240"/>
      <c r="P119" s="240"/>
      <c r="Q119" s="238">
        <v>971183.57</v>
      </c>
      <c r="R119" s="239">
        <v>7</v>
      </c>
      <c r="S119" s="240"/>
      <c r="T119" s="240"/>
      <c r="U119" s="240"/>
      <c r="V119" s="240"/>
      <c r="W119" s="240"/>
      <c r="X119" s="240"/>
      <c r="Y119" s="238">
        <v>138740.51</v>
      </c>
      <c r="Z119" s="239">
        <v>1</v>
      </c>
      <c r="AA119" s="240"/>
      <c r="AB119" s="240"/>
      <c r="AC119" s="240"/>
      <c r="AD119" s="240"/>
      <c r="AE119" s="240"/>
      <c r="AF119" s="240"/>
      <c r="AG119" s="240"/>
      <c r="AH119" s="240"/>
      <c r="AI119" s="238">
        <v>1526145.61</v>
      </c>
      <c r="AJ119" s="239">
        <v>11</v>
      </c>
    </row>
    <row r="120" spans="1:36" s="235" customFormat="1" ht="21.75" customHeight="1" x14ac:dyDescent="0.25">
      <c r="A120" s="236" t="s">
        <v>281</v>
      </c>
      <c r="B120" s="237">
        <v>48</v>
      </c>
      <c r="C120" s="238">
        <v>179749.64</v>
      </c>
      <c r="D120" s="239">
        <v>2</v>
      </c>
      <c r="E120" s="238">
        <v>1078497.8400000001</v>
      </c>
      <c r="F120" s="239">
        <v>12</v>
      </c>
      <c r="G120" s="240"/>
      <c r="H120" s="240"/>
      <c r="I120" s="240"/>
      <c r="J120" s="240"/>
      <c r="K120" s="240"/>
      <c r="L120" s="240"/>
      <c r="M120" s="240"/>
      <c r="N120" s="240"/>
      <c r="O120" s="240"/>
      <c r="P120" s="240"/>
      <c r="Q120" s="240"/>
      <c r="R120" s="240"/>
      <c r="S120" s="240"/>
      <c r="T120" s="240"/>
      <c r="U120" s="240"/>
      <c r="V120" s="240"/>
      <c r="W120" s="240"/>
      <c r="X120" s="240"/>
      <c r="Y120" s="240"/>
      <c r="Z120" s="240"/>
      <c r="AA120" s="240"/>
      <c r="AB120" s="240"/>
      <c r="AC120" s="240"/>
      <c r="AD120" s="240"/>
      <c r="AE120" s="240"/>
      <c r="AF120" s="240"/>
      <c r="AG120" s="240"/>
      <c r="AH120" s="240"/>
      <c r="AI120" s="238">
        <v>1258247.48</v>
      </c>
      <c r="AJ120" s="239">
        <v>14</v>
      </c>
    </row>
    <row r="121" spans="1:36" s="235" customFormat="1" ht="11.25" customHeight="1" x14ac:dyDescent="0.25">
      <c r="A121" s="236" t="s">
        <v>281</v>
      </c>
      <c r="B121" s="237">
        <v>49</v>
      </c>
      <c r="C121" s="240"/>
      <c r="D121" s="240"/>
      <c r="E121" s="238">
        <v>263766.46000000002</v>
      </c>
      <c r="F121" s="239">
        <v>2</v>
      </c>
      <c r="G121" s="240"/>
      <c r="H121" s="240"/>
      <c r="I121" s="240"/>
      <c r="J121" s="240"/>
      <c r="K121" s="240"/>
      <c r="L121" s="240"/>
      <c r="M121" s="240"/>
      <c r="N121" s="240"/>
      <c r="O121" s="240"/>
      <c r="P121" s="240"/>
      <c r="Q121" s="240"/>
      <c r="R121" s="240"/>
      <c r="S121" s="240"/>
      <c r="T121" s="240"/>
      <c r="U121" s="240"/>
      <c r="V121" s="240"/>
      <c r="W121" s="240"/>
      <c r="X121" s="240"/>
      <c r="Y121" s="240"/>
      <c r="Z121" s="240"/>
      <c r="AA121" s="240"/>
      <c r="AB121" s="240"/>
      <c r="AC121" s="240"/>
      <c r="AD121" s="240"/>
      <c r="AE121" s="240"/>
      <c r="AF121" s="240"/>
      <c r="AG121" s="240"/>
      <c r="AH121" s="240"/>
      <c r="AI121" s="238">
        <v>263766.46000000002</v>
      </c>
      <c r="AJ121" s="239">
        <v>2</v>
      </c>
    </row>
    <row r="122" spans="1:36" s="235" customFormat="1" ht="21.75" customHeight="1" x14ac:dyDescent="0.25">
      <c r="A122" s="236" t="s">
        <v>297</v>
      </c>
      <c r="B122" s="237">
        <v>50</v>
      </c>
      <c r="C122" s="240"/>
      <c r="D122" s="240"/>
      <c r="E122" s="240"/>
      <c r="F122" s="240"/>
      <c r="G122" s="238">
        <v>116745.25</v>
      </c>
      <c r="H122" s="239">
        <v>1</v>
      </c>
      <c r="I122" s="240"/>
      <c r="J122" s="240"/>
      <c r="K122" s="240"/>
      <c r="L122" s="240"/>
      <c r="M122" s="240"/>
      <c r="N122" s="240"/>
      <c r="O122" s="238">
        <v>116745.25</v>
      </c>
      <c r="P122" s="239">
        <v>1</v>
      </c>
      <c r="Q122" s="240"/>
      <c r="R122" s="240"/>
      <c r="S122" s="240"/>
      <c r="T122" s="240"/>
      <c r="U122" s="240"/>
      <c r="V122" s="240"/>
      <c r="W122" s="240"/>
      <c r="X122" s="240"/>
      <c r="Y122" s="240"/>
      <c r="Z122" s="240"/>
      <c r="AA122" s="240"/>
      <c r="AB122" s="240"/>
      <c r="AC122" s="240"/>
      <c r="AD122" s="240"/>
      <c r="AE122" s="240"/>
      <c r="AF122" s="240"/>
      <c r="AG122" s="240"/>
      <c r="AH122" s="240"/>
      <c r="AI122" s="238">
        <v>233490.5</v>
      </c>
      <c r="AJ122" s="239">
        <v>2</v>
      </c>
    </row>
    <row r="123" spans="1:36" s="235" customFormat="1" ht="11.25" customHeight="1" x14ac:dyDescent="0.25">
      <c r="A123" s="236" t="s">
        <v>293</v>
      </c>
      <c r="B123" s="237">
        <v>51</v>
      </c>
      <c r="C123" s="240"/>
      <c r="D123" s="240"/>
      <c r="E123" s="238">
        <v>176461.5</v>
      </c>
      <c r="F123" s="239">
        <v>1</v>
      </c>
      <c r="G123" s="240"/>
      <c r="H123" s="240"/>
      <c r="I123" s="240"/>
      <c r="J123" s="240"/>
      <c r="K123" s="240"/>
      <c r="L123" s="240"/>
      <c r="M123" s="240"/>
      <c r="N123" s="240"/>
      <c r="O123" s="240"/>
      <c r="P123" s="240"/>
      <c r="Q123" s="240"/>
      <c r="R123" s="240"/>
      <c r="S123" s="240"/>
      <c r="T123" s="240"/>
      <c r="U123" s="240"/>
      <c r="V123" s="240"/>
      <c r="W123" s="240"/>
      <c r="X123" s="240"/>
      <c r="Y123" s="240"/>
      <c r="Z123" s="240"/>
      <c r="AA123" s="240"/>
      <c r="AB123" s="240"/>
      <c r="AC123" s="240"/>
      <c r="AD123" s="240"/>
      <c r="AE123" s="240"/>
      <c r="AF123" s="240"/>
      <c r="AG123" s="240"/>
      <c r="AH123" s="240"/>
      <c r="AI123" s="238">
        <v>176461.5</v>
      </c>
      <c r="AJ123" s="239">
        <v>1</v>
      </c>
    </row>
    <row r="124" spans="1:36" s="243" customFormat="1" ht="21.75" customHeight="1" x14ac:dyDescent="0.25">
      <c r="A124" s="347" t="s">
        <v>4</v>
      </c>
      <c r="B124" s="347"/>
      <c r="C124" s="241">
        <v>6668803.3899999997</v>
      </c>
      <c r="D124" s="242">
        <v>44</v>
      </c>
      <c r="E124" s="241">
        <v>4693006.0599999996</v>
      </c>
      <c r="F124" s="242">
        <v>27</v>
      </c>
      <c r="G124" s="241">
        <v>116745.25</v>
      </c>
      <c r="H124" s="242">
        <v>1</v>
      </c>
      <c r="I124" s="241">
        <v>4558027.29</v>
      </c>
      <c r="J124" s="242">
        <v>67</v>
      </c>
      <c r="K124" s="241">
        <v>1106710.6200000001</v>
      </c>
      <c r="L124" s="242">
        <v>9</v>
      </c>
      <c r="M124" s="241">
        <v>241690.08</v>
      </c>
      <c r="N124" s="242">
        <v>2</v>
      </c>
      <c r="O124" s="241">
        <v>440820.25</v>
      </c>
      <c r="P124" s="242">
        <v>4</v>
      </c>
      <c r="Q124" s="241">
        <v>9145189.1899999995</v>
      </c>
      <c r="R124" s="242">
        <v>47</v>
      </c>
      <c r="S124" s="244"/>
      <c r="T124" s="244"/>
      <c r="U124" s="241">
        <v>1285121.03</v>
      </c>
      <c r="V124" s="242">
        <v>5</v>
      </c>
      <c r="W124" s="241">
        <v>2729638.29</v>
      </c>
      <c r="X124" s="242">
        <v>16</v>
      </c>
      <c r="Y124" s="241">
        <v>138740.51</v>
      </c>
      <c r="Z124" s="242">
        <v>1</v>
      </c>
      <c r="AA124" s="241">
        <v>705806.46</v>
      </c>
      <c r="AB124" s="242">
        <v>3</v>
      </c>
      <c r="AC124" s="241">
        <v>254426.92</v>
      </c>
      <c r="AD124" s="242">
        <v>2</v>
      </c>
      <c r="AE124" s="241">
        <v>2909758.51</v>
      </c>
      <c r="AF124" s="242">
        <v>16</v>
      </c>
      <c r="AG124" s="244"/>
      <c r="AH124" s="244"/>
      <c r="AI124" s="241">
        <v>34994483.850000001</v>
      </c>
      <c r="AJ124" s="242">
        <v>244</v>
      </c>
    </row>
    <row r="125" spans="1:36" ht="15.75" customHeight="1" x14ac:dyDescent="0.2"/>
    <row r="126" spans="1:36" ht="15.75" customHeight="1" x14ac:dyDescent="0.2">
      <c r="B126" s="340" t="s">
        <v>342</v>
      </c>
      <c r="C126" s="340"/>
      <c r="D126" s="340"/>
      <c r="E126" s="340"/>
      <c r="F126" s="340"/>
      <c r="G126" s="340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  <c r="V126" s="340"/>
      <c r="W126" s="340"/>
      <c r="X126" s="340"/>
      <c r="Y126" s="340"/>
      <c r="Z126" s="340"/>
      <c r="AA126" s="340"/>
      <c r="AB126" s="340"/>
      <c r="AC126" s="340"/>
      <c r="AD126" s="340"/>
      <c r="AE126" s="340"/>
      <c r="AF126" s="340"/>
      <c r="AG126" s="340"/>
      <c r="AH126" s="340"/>
      <c r="AI126" s="340"/>
      <c r="AJ126" s="340"/>
    </row>
    <row r="127" spans="1:36" ht="15.75" customHeight="1" x14ac:dyDescent="0.2">
      <c r="A127" s="341" t="s">
        <v>367</v>
      </c>
      <c r="B127" s="341"/>
      <c r="C127" s="341"/>
      <c r="D127" s="341"/>
      <c r="E127" s="341"/>
      <c r="F127" s="341"/>
      <c r="G127" s="341"/>
      <c r="H127" s="341"/>
      <c r="I127" s="341"/>
      <c r="J127" s="341"/>
      <c r="K127" s="341"/>
      <c r="L127" s="341"/>
      <c r="M127" s="341"/>
      <c r="N127" s="341"/>
      <c r="O127" s="341"/>
      <c r="P127" s="341"/>
      <c r="Q127" s="341"/>
      <c r="R127" s="341"/>
      <c r="S127" s="341"/>
      <c r="T127" s="341"/>
      <c r="U127" s="341"/>
      <c r="V127" s="341"/>
      <c r="W127" s="341"/>
      <c r="X127" s="341"/>
      <c r="Y127" s="341"/>
      <c r="Z127" s="341"/>
      <c r="AA127" s="341"/>
      <c r="AB127" s="341"/>
      <c r="AC127" s="341"/>
      <c r="AD127" s="341"/>
      <c r="AE127" s="341"/>
      <c r="AF127" s="341"/>
      <c r="AG127" s="341"/>
      <c r="AH127" s="341"/>
      <c r="AI127" s="341"/>
    </row>
    <row r="128" spans="1:36" ht="12.75" customHeight="1" x14ac:dyDescent="0.2"/>
    <row r="129" spans="1:36" ht="42.75" customHeight="1" x14ac:dyDescent="0.2">
      <c r="A129" s="342" t="s">
        <v>344</v>
      </c>
      <c r="B129" s="342" t="s">
        <v>345</v>
      </c>
      <c r="C129" s="345" t="s">
        <v>346</v>
      </c>
      <c r="D129" s="345"/>
      <c r="E129" s="345" t="s">
        <v>347</v>
      </c>
      <c r="F129" s="345"/>
      <c r="G129" s="345" t="s">
        <v>348</v>
      </c>
      <c r="H129" s="345"/>
      <c r="I129" s="345" t="s">
        <v>349</v>
      </c>
      <c r="J129" s="345"/>
      <c r="K129" s="345" t="s">
        <v>350</v>
      </c>
      <c r="L129" s="345"/>
      <c r="M129" s="345" t="s">
        <v>351</v>
      </c>
      <c r="N129" s="345"/>
      <c r="O129" s="345" t="s">
        <v>352</v>
      </c>
      <c r="P129" s="345"/>
      <c r="Q129" s="345" t="s">
        <v>353</v>
      </c>
      <c r="R129" s="345"/>
      <c r="S129" s="345" t="s">
        <v>354</v>
      </c>
      <c r="T129" s="345"/>
      <c r="U129" s="345" t="s">
        <v>355</v>
      </c>
      <c r="V129" s="345"/>
      <c r="W129" s="345" t="s">
        <v>356</v>
      </c>
      <c r="X129" s="345"/>
      <c r="Y129" s="345" t="s">
        <v>357</v>
      </c>
      <c r="Z129" s="345"/>
      <c r="AA129" s="345" t="s">
        <v>358</v>
      </c>
      <c r="AB129" s="345"/>
      <c r="AC129" s="345" t="s">
        <v>359</v>
      </c>
      <c r="AD129" s="345"/>
      <c r="AE129" s="345" t="s">
        <v>360</v>
      </c>
      <c r="AF129" s="345"/>
      <c r="AG129" s="345" t="s">
        <v>361</v>
      </c>
      <c r="AH129" s="345"/>
      <c r="AI129" s="346" t="s">
        <v>362</v>
      </c>
      <c r="AJ129" s="346"/>
    </row>
    <row r="130" spans="1:36" ht="11.25" customHeight="1" x14ac:dyDescent="0.2">
      <c r="A130" s="343"/>
      <c r="B130" s="343"/>
      <c r="C130" s="233" t="s">
        <v>363</v>
      </c>
      <c r="D130" s="233" t="s">
        <v>225</v>
      </c>
      <c r="E130" s="233" t="s">
        <v>363</v>
      </c>
      <c r="F130" s="233" t="s">
        <v>225</v>
      </c>
      <c r="G130" s="233" t="s">
        <v>363</v>
      </c>
      <c r="H130" s="233" t="s">
        <v>225</v>
      </c>
      <c r="I130" s="233" t="s">
        <v>363</v>
      </c>
      <c r="J130" s="233" t="s">
        <v>225</v>
      </c>
      <c r="K130" s="233" t="s">
        <v>363</v>
      </c>
      <c r="L130" s="233" t="s">
        <v>225</v>
      </c>
      <c r="M130" s="233" t="s">
        <v>363</v>
      </c>
      <c r="N130" s="233" t="s">
        <v>225</v>
      </c>
      <c r="O130" s="233" t="s">
        <v>363</v>
      </c>
      <c r="P130" s="233" t="s">
        <v>225</v>
      </c>
      <c r="Q130" s="233" t="s">
        <v>363</v>
      </c>
      <c r="R130" s="233" t="s">
        <v>225</v>
      </c>
      <c r="S130" s="233" t="s">
        <v>363</v>
      </c>
      <c r="T130" s="233" t="s">
        <v>225</v>
      </c>
      <c r="U130" s="233" t="s">
        <v>363</v>
      </c>
      <c r="V130" s="233" t="s">
        <v>225</v>
      </c>
      <c r="W130" s="233" t="s">
        <v>363</v>
      </c>
      <c r="X130" s="233" t="s">
        <v>225</v>
      </c>
      <c r="Y130" s="233" t="s">
        <v>363</v>
      </c>
      <c r="Z130" s="233" t="s">
        <v>225</v>
      </c>
      <c r="AA130" s="233" t="s">
        <v>363</v>
      </c>
      <c r="AB130" s="233" t="s">
        <v>225</v>
      </c>
      <c r="AC130" s="233" t="s">
        <v>363</v>
      </c>
      <c r="AD130" s="233" t="s">
        <v>225</v>
      </c>
      <c r="AE130" s="233" t="s">
        <v>363</v>
      </c>
      <c r="AF130" s="233" t="s">
        <v>225</v>
      </c>
      <c r="AG130" s="233" t="s">
        <v>363</v>
      </c>
      <c r="AH130" s="233" t="s">
        <v>225</v>
      </c>
      <c r="AI130" s="233" t="s">
        <v>363</v>
      </c>
      <c r="AJ130" s="233" t="s">
        <v>225</v>
      </c>
    </row>
    <row r="131" spans="1:36" s="235" customFormat="1" ht="11.25" customHeight="1" x14ac:dyDescent="0.25">
      <c r="A131" s="344"/>
      <c r="B131" s="344"/>
      <c r="C131" s="234">
        <v>1</v>
      </c>
      <c r="D131" s="234">
        <v>2</v>
      </c>
      <c r="E131" s="234">
        <v>3</v>
      </c>
      <c r="F131" s="234">
        <v>4</v>
      </c>
      <c r="G131" s="234">
        <v>5</v>
      </c>
      <c r="H131" s="234">
        <v>6</v>
      </c>
      <c r="I131" s="234">
        <v>7</v>
      </c>
      <c r="J131" s="234">
        <v>8</v>
      </c>
      <c r="K131" s="234">
        <v>9</v>
      </c>
      <c r="L131" s="234">
        <v>10</v>
      </c>
      <c r="M131" s="234">
        <v>11</v>
      </c>
      <c r="N131" s="234">
        <v>12</v>
      </c>
      <c r="O131" s="234">
        <v>13</v>
      </c>
      <c r="P131" s="234">
        <v>14</v>
      </c>
      <c r="Q131" s="234">
        <v>15</v>
      </c>
      <c r="R131" s="234">
        <v>16</v>
      </c>
      <c r="S131" s="234">
        <v>17</v>
      </c>
      <c r="T131" s="234">
        <v>18</v>
      </c>
      <c r="U131" s="234">
        <v>19</v>
      </c>
      <c r="V131" s="234">
        <v>20</v>
      </c>
      <c r="W131" s="234">
        <v>21</v>
      </c>
      <c r="X131" s="234">
        <v>22</v>
      </c>
      <c r="Y131" s="234">
        <v>23</v>
      </c>
      <c r="Z131" s="234">
        <v>24</v>
      </c>
      <c r="AA131" s="234">
        <v>25</v>
      </c>
      <c r="AB131" s="234">
        <v>26</v>
      </c>
      <c r="AC131" s="234">
        <v>27</v>
      </c>
      <c r="AD131" s="234">
        <v>28</v>
      </c>
      <c r="AE131" s="234">
        <v>29</v>
      </c>
      <c r="AF131" s="234">
        <v>30</v>
      </c>
      <c r="AG131" s="234">
        <v>21</v>
      </c>
      <c r="AH131" s="234">
        <v>32</v>
      </c>
      <c r="AI131" s="234">
        <v>33</v>
      </c>
      <c r="AJ131" s="234">
        <v>34</v>
      </c>
    </row>
    <row r="132" spans="1:36" s="235" customFormat="1" ht="21.75" customHeight="1" x14ac:dyDescent="0.25">
      <c r="A132" s="236" t="s">
        <v>271</v>
      </c>
      <c r="B132" s="237">
        <v>1</v>
      </c>
      <c r="C132" s="238">
        <v>157021.56</v>
      </c>
      <c r="D132" s="239">
        <v>1</v>
      </c>
      <c r="E132" s="238">
        <v>471064.68</v>
      </c>
      <c r="F132" s="239">
        <v>3</v>
      </c>
      <c r="G132" s="240"/>
      <c r="H132" s="240"/>
      <c r="I132" s="240"/>
      <c r="J132" s="240"/>
      <c r="K132" s="240"/>
      <c r="L132" s="240"/>
      <c r="M132" s="240"/>
      <c r="N132" s="240"/>
      <c r="O132" s="238">
        <v>157021.56</v>
      </c>
      <c r="P132" s="239">
        <v>1</v>
      </c>
      <c r="Q132" s="240"/>
      <c r="R132" s="240"/>
      <c r="S132" s="240"/>
      <c r="T132" s="240"/>
      <c r="U132" s="240"/>
      <c r="V132" s="240"/>
      <c r="W132" s="240"/>
      <c r="X132" s="240"/>
      <c r="Y132" s="24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38">
        <v>785107.8</v>
      </c>
      <c r="AJ132" s="239">
        <v>5</v>
      </c>
    </row>
    <row r="133" spans="1:36" s="235" customFormat="1" ht="11.25" customHeight="1" x14ac:dyDescent="0.25">
      <c r="A133" s="236" t="s">
        <v>282</v>
      </c>
      <c r="B133" s="237">
        <v>6</v>
      </c>
      <c r="C133" s="238">
        <v>425344.38</v>
      </c>
      <c r="D133" s="239">
        <v>3</v>
      </c>
      <c r="E133" s="240"/>
      <c r="F133" s="240"/>
      <c r="G133" s="240"/>
      <c r="H133" s="240"/>
      <c r="I133" s="240"/>
      <c r="J133" s="240"/>
      <c r="K133" s="240"/>
      <c r="L133" s="240"/>
      <c r="M133" s="240"/>
      <c r="N133" s="240"/>
      <c r="O133" s="240"/>
      <c r="P133" s="240"/>
      <c r="Q133" s="240"/>
      <c r="R133" s="240"/>
      <c r="S133" s="240"/>
      <c r="T133" s="240"/>
      <c r="U133" s="240"/>
      <c r="V133" s="240"/>
      <c r="W133" s="240"/>
      <c r="X133" s="240"/>
      <c r="Y133" s="240"/>
      <c r="Z133" s="240"/>
      <c r="AA133" s="240"/>
      <c r="AB133" s="240"/>
      <c r="AC133" s="240"/>
      <c r="AD133" s="240"/>
      <c r="AE133" s="240"/>
      <c r="AF133" s="240"/>
      <c r="AG133" s="240"/>
      <c r="AH133" s="240"/>
      <c r="AI133" s="238">
        <v>425344.38</v>
      </c>
      <c r="AJ133" s="239">
        <v>3</v>
      </c>
    </row>
    <row r="134" spans="1:36" s="235" customFormat="1" ht="53.25" customHeight="1" x14ac:dyDescent="0.25">
      <c r="A134" s="236" t="s">
        <v>305</v>
      </c>
      <c r="B134" s="237">
        <v>8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40"/>
      <c r="M134" s="240"/>
      <c r="N134" s="240"/>
      <c r="O134" s="240"/>
      <c r="P134" s="240"/>
      <c r="Q134" s="240"/>
      <c r="R134" s="240"/>
      <c r="S134" s="238">
        <v>491661.22</v>
      </c>
      <c r="T134" s="239">
        <v>2</v>
      </c>
      <c r="U134" s="240"/>
      <c r="V134" s="240"/>
      <c r="W134" s="240"/>
      <c r="X134" s="240"/>
      <c r="Y134" s="240"/>
      <c r="Z134" s="240"/>
      <c r="AA134" s="240"/>
      <c r="AB134" s="240"/>
      <c r="AC134" s="240"/>
      <c r="AD134" s="240"/>
      <c r="AE134" s="240"/>
      <c r="AF134" s="240"/>
      <c r="AG134" s="240"/>
      <c r="AH134" s="240"/>
      <c r="AI134" s="238">
        <v>491661.22</v>
      </c>
      <c r="AJ134" s="239">
        <v>2</v>
      </c>
    </row>
    <row r="135" spans="1:36" s="235" customFormat="1" ht="21.75" customHeight="1" x14ac:dyDescent="0.25">
      <c r="A135" s="236" t="s">
        <v>303</v>
      </c>
      <c r="B135" s="237">
        <v>10</v>
      </c>
      <c r="C135" s="240"/>
      <c r="D135" s="240"/>
      <c r="E135" s="240"/>
      <c r="F135" s="240"/>
      <c r="G135" s="240"/>
      <c r="H135" s="240"/>
      <c r="I135" s="240"/>
      <c r="J135" s="240"/>
      <c r="K135" s="240"/>
      <c r="L135" s="240"/>
      <c r="M135" s="240"/>
      <c r="N135" s="240"/>
      <c r="O135" s="240"/>
      <c r="P135" s="240"/>
      <c r="Q135" s="238">
        <v>1506526.41</v>
      </c>
      <c r="R135" s="239">
        <v>3</v>
      </c>
      <c r="S135" s="240"/>
      <c r="T135" s="240"/>
      <c r="U135" s="240"/>
      <c r="V135" s="240"/>
      <c r="W135" s="240"/>
      <c r="X135" s="240"/>
      <c r="Y135" s="240"/>
      <c r="Z135" s="240"/>
      <c r="AA135" s="240"/>
      <c r="AB135" s="240"/>
      <c r="AC135" s="240"/>
      <c r="AD135" s="240"/>
      <c r="AE135" s="240"/>
      <c r="AF135" s="240"/>
      <c r="AG135" s="240"/>
      <c r="AH135" s="240"/>
      <c r="AI135" s="238">
        <v>1506526.41</v>
      </c>
      <c r="AJ135" s="239">
        <v>3</v>
      </c>
    </row>
    <row r="136" spans="1:36" s="235" customFormat="1" ht="11.25" customHeight="1" x14ac:dyDescent="0.25">
      <c r="A136" s="236" t="s">
        <v>286</v>
      </c>
      <c r="B136" s="237">
        <v>12</v>
      </c>
      <c r="C136" s="238">
        <v>617075</v>
      </c>
      <c r="D136" s="239">
        <v>4</v>
      </c>
      <c r="E136" s="240"/>
      <c r="F136" s="240"/>
      <c r="G136" s="240"/>
      <c r="H136" s="240"/>
      <c r="I136" s="240"/>
      <c r="J136" s="240"/>
      <c r="K136" s="240"/>
      <c r="L136" s="240"/>
      <c r="M136" s="240"/>
      <c r="N136" s="240"/>
      <c r="O136" s="240"/>
      <c r="P136" s="240"/>
      <c r="Q136" s="240"/>
      <c r="R136" s="240"/>
      <c r="S136" s="240"/>
      <c r="T136" s="240"/>
      <c r="U136" s="240"/>
      <c r="V136" s="240"/>
      <c r="W136" s="240"/>
      <c r="X136" s="240"/>
      <c r="Y136" s="240"/>
      <c r="Z136" s="240"/>
      <c r="AA136" s="240"/>
      <c r="AB136" s="240"/>
      <c r="AC136" s="240"/>
      <c r="AD136" s="240"/>
      <c r="AE136" s="240"/>
      <c r="AF136" s="240"/>
      <c r="AG136" s="240"/>
      <c r="AH136" s="240"/>
      <c r="AI136" s="238">
        <v>617075</v>
      </c>
      <c r="AJ136" s="239">
        <v>4</v>
      </c>
    </row>
    <row r="137" spans="1:36" s="235" customFormat="1" ht="21.75" customHeight="1" x14ac:dyDescent="0.25">
      <c r="A137" s="236" t="s">
        <v>274</v>
      </c>
      <c r="B137" s="237">
        <v>18</v>
      </c>
      <c r="C137" s="240"/>
      <c r="D137" s="240"/>
      <c r="E137" s="238">
        <v>941075.28</v>
      </c>
      <c r="F137" s="239">
        <v>4</v>
      </c>
      <c r="G137" s="240"/>
      <c r="H137" s="240"/>
      <c r="I137" s="240"/>
      <c r="J137" s="240"/>
      <c r="K137" s="240"/>
      <c r="L137" s="240"/>
      <c r="M137" s="240"/>
      <c r="N137" s="240"/>
      <c r="O137" s="240"/>
      <c r="P137" s="240"/>
      <c r="Q137" s="240"/>
      <c r="R137" s="240"/>
      <c r="S137" s="240"/>
      <c r="T137" s="240"/>
      <c r="U137" s="238">
        <v>235268.82</v>
      </c>
      <c r="V137" s="239">
        <v>1</v>
      </c>
      <c r="W137" s="240"/>
      <c r="X137" s="240"/>
      <c r="Y137" s="240"/>
      <c r="Z137" s="240"/>
      <c r="AA137" s="240"/>
      <c r="AB137" s="240"/>
      <c r="AC137" s="240"/>
      <c r="AD137" s="240"/>
      <c r="AE137" s="240"/>
      <c r="AF137" s="240"/>
      <c r="AG137" s="238">
        <v>705806.46</v>
      </c>
      <c r="AH137" s="239">
        <v>3</v>
      </c>
      <c r="AI137" s="238">
        <v>1882150.56</v>
      </c>
      <c r="AJ137" s="239">
        <v>8</v>
      </c>
    </row>
    <row r="138" spans="1:36" s="235" customFormat="1" ht="21.75" customHeight="1" x14ac:dyDescent="0.25">
      <c r="A138" s="236" t="s">
        <v>274</v>
      </c>
      <c r="B138" s="237">
        <v>19</v>
      </c>
      <c r="C138" s="240"/>
      <c r="D138" s="240"/>
      <c r="E138" s="238">
        <v>1376183</v>
      </c>
      <c r="F138" s="239">
        <v>4</v>
      </c>
      <c r="G138" s="240"/>
      <c r="H138" s="240"/>
      <c r="I138" s="240"/>
      <c r="J138" s="240"/>
      <c r="K138" s="240"/>
      <c r="L138" s="240"/>
      <c r="M138" s="240"/>
      <c r="N138" s="240"/>
      <c r="O138" s="240"/>
      <c r="P138" s="240"/>
      <c r="Q138" s="240"/>
      <c r="R138" s="240"/>
      <c r="S138" s="240"/>
      <c r="T138" s="240"/>
      <c r="U138" s="238">
        <v>688091.5</v>
      </c>
      <c r="V138" s="239">
        <v>2</v>
      </c>
      <c r="W138" s="240"/>
      <c r="X138" s="240"/>
      <c r="Y138" s="240"/>
      <c r="Z138" s="240"/>
      <c r="AA138" s="240"/>
      <c r="AB138" s="240"/>
      <c r="AC138" s="240"/>
      <c r="AD138" s="240"/>
      <c r="AE138" s="240"/>
      <c r="AF138" s="240"/>
      <c r="AG138" s="238">
        <v>688091.5</v>
      </c>
      <c r="AH138" s="239">
        <v>2</v>
      </c>
      <c r="AI138" s="238">
        <v>2752366</v>
      </c>
      <c r="AJ138" s="239">
        <v>8</v>
      </c>
    </row>
    <row r="139" spans="1:36" s="235" customFormat="1" ht="11.25" customHeight="1" x14ac:dyDescent="0.25">
      <c r="A139" s="236" t="s">
        <v>288</v>
      </c>
      <c r="B139" s="237">
        <v>20</v>
      </c>
      <c r="C139" s="240"/>
      <c r="D139" s="240"/>
      <c r="E139" s="240"/>
      <c r="F139" s="240"/>
      <c r="G139" s="240"/>
      <c r="H139" s="240"/>
      <c r="I139" s="240"/>
      <c r="J139" s="240"/>
      <c r="K139" s="238">
        <v>604225.19999999995</v>
      </c>
      <c r="L139" s="239">
        <v>5</v>
      </c>
      <c r="M139" s="240"/>
      <c r="N139" s="240"/>
      <c r="O139" s="240"/>
      <c r="P139" s="240"/>
      <c r="Q139" s="240"/>
      <c r="R139" s="240"/>
      <c r="S139" s="240"/>
      <c r="T139" s="240"/>
      <c r="U139" s="240"/>
      <c r="V139" s="240"/>
      <c r="W139" s="240"/>
      <c r="X139" s="240"/>
      <c r="Y139" s="240"/>
      <c r="Z139" s="240"/>
      <c r="AA139" s="240"/>
      <c r="AB139" s="240"/>
      <c r="AC139" s="240"/>
      <c r="AD139" s="240"/>
      <c r="AE139" s="240"/>
      <c r="AF139" s="240"/>
      <c r="AG139" s="240"/>
      <c r="AH139" s="240"/>
      <c r="AI139" s="238">
        <v>604225.19999999995</v>
      </c>
      <c r="AJ139" s="239">
        <v>5</v>
      </c>
    </row>
    <row r="140" spans="1:36" s="235" customFormat="1" ht="11.25" customHeight="1" x14ac:dyDescent="0.25">
      <c r="A140" s="236" t="s">
        <v>288</v>
      </c>
      <c r="B140" s="237">
        <v>22</v>
      </c>
      <c r="C140" s="240"/>
      <c r="D140" s="240"/>
      <c r="E140" s="240"/>
      <c r="F140" s="240"/>
      <c r="G140" s="240"/>
      <c r="H140" s="240"/>
      <c r="I140" s="240"/>
      <c r="J140" s="240"/>
      <c r="K140" s="238">
        <v>127213.46</v>
      </c>
      <c r="L140" s="239">
        <v>1</v>
      </c>
      <c r="M140" s="240"/>
      <c r="N140" s="240"/>
      <c r="O140" s="240"/>
      <c r="P140" s="240"/>
      <c r="Q140" s="240"/>
      <c r="R140" s="240"/>
      <c r="S140" s="240"/>
      <c r="T140" s="240"/>
      <c r="U140" s="240"/>
      <c r="V140" s="240"/>
      <c r="W140" s="240"/>
      <c r="X140" s="240"/>
      <c r="Y140" s="240"/>
      <c r="Z140" s="240"/>
      <c r="AA140" s="240"/>
      <c r="AB140" s="240"/>
      <c r="AC140" s="240"/>
      <c r="AD140" s="240"/>
      <c r="AE140" s="240"/>
      <c r="AF140" s="240"/>
      <c r="AG140" s="240"/>
      <c r="AH140" s="240"/>
      <c r="AI140" s="238">
        <v>127213.46</v>
      </c>
      <c r="AJ140" s="239">
        <v>1</v>
      </c>
    </row>
    <row r="141" spans="1:36" s="235" customFormat="1" ht="21.75" customHeight="1" x14ac:dyDescent="0.25">
      <c r="A141" s="236" t="s">
        <v>284</v>
      </c>
      <c r="B141" s="237">
        <v>23</v>
      </c>
      <c r="C141" s="238">
        <v>108025</v>
      </c>
      <c r="D141" s="239">
        <v>1</v>
      </c>
      <c r="E141" s="240"/>
      <c r="F141" s="240"/>
      <c r="G141" s="240"/>
      <c r="H141" s="240"/>
      <c r="I141" s="240"/>
      <c r="J141" s="240"/>
      <c r="K141" s="240"/>
      <c r="L141" s="240"/>
      <c r="M141" s="240"/>
      <c r="N141" s="240"/>
      <c r="O141" s="238">
        <v>324075</v>
      </c>
      <c r="P141" s="239">
        <v>3</v>
      </c>
      <c r="Q141" s="240"/>
      <c r="R141" s="240"/>
      <c r="S141" s="240"/>
      <c r="T141" s="240"/>
      <c r="U141" s="240"/>
      <c r="V141" s="240"/>
      <c r="W141" s="240"/>
      <c r="X141" s="240"/>
      <c r="Y141" s="240"/>
      <c r="Z141" s="240"/>
      <c r="AA141" s="240"/>
      <c r="AB141" s="240"/>
      <c r="AC141" s="240"/>
      <c r="AD141" s="240"/>
      <c r="AE141" s="240"/>
      <c r="AF141" s="240"/>
      <c r="AG141" s="240"/>
      <c r="AH141" s="240"/>
      <c r="AI141" s="238">
        <v>432100</v>
      </c>
      <c r="AJ141" s="239">
        <v>4</v>
      </c>
    </row>
    <row r="142" spans="1:36" s="235" customFormat="1" ht="21.75" customHeight="1" x14ac:dyDescent="0.25">
      <c r="A142" s="236" t="s">
        <v>285</v>
      </c>
      <c r="B142" s="237">
        <v>25</v>
      </c>
      <c r="C142" s="238">
        <v>540530.64</v>
      </c>
      <c r="D142" s="239">
        <v>8</v>
      </c>
      <c r="E142" s="240"/>
      <c r="F142" s="240"/>
      <c r="G142" s="240"/>
      <c r="H142" s="240"/>
      <c r="I142" s="238">
        <v>3513449.16</v>
      </c>
      <c r="J142" s="239">
        <v>52</v>
      </c>
      <c r="K142" s="240"/>
      <c r="L142" s="240"/>
      <c r="M142" s="240"/>
      <c r="N142" s="240"/>
      <c r="O142" s="240"/>
      <c r="P142" s="240"/>
      <c r="Q142" s="240"/>
      <c r="R142" s="240"/>
      <c r="S142" s="240"/>
      <c r="T142" s="240"/>
      <c r="U142" s="240"/>
      <c r="V142" s="240"/>
      <c r="W142" s="240"/>
      <c r="X142" s="240"/>
      <c r="Y142" s="240"/>
      <c r="Z142" s="240"/>
      <c r="AA142" s="240"/>
      <c r="AB142" s="240"/>
      <c r="AC142" s="240"/>
      <c r="AD142" s="240"/>
      <c r="AE142" s="240"/>
      <c r="AF142" s="240"/>
      <c r="AG142" s="240"/>
      <c r="AH142" s="240"/>
      <c r="AI142" s="238">
        <v>4053979.8</v>
      </c>
      <c r="AJ142" s="239">
        <v>60</v>
      </c>
    </row>
    <row r="143" spans="1:36" s="235" customFormat="1" ht="11.25" customHeight="1" x14ac:dyDescent="0.25">
      <c r="A143" s="236" t="s">
        <v>285</v>
      </c>
      <c r="B143" s="237">
        <v>26</v>
      </c>
      <c r="C143" s="240"/>
      <c r="D143" s="240"/>
      <c r="E143" s="240"/>
      <c r="F143" s="240"/>
      <c r="G143" s="240"/>
      <c r="H143" s="240"/>
      <c r="I143" s="238">
        <v>166215.84</v>
      </c>
      <c r="J143" s="239">
        <v>2</v>
      </c>
      <c r="K143" s="240"/>
      <c r="L143" s="240"/>
      <c r="M143" s="240"/>
      <c r="N143" s="240"/>
      <c r="O143" s="240"/>
      <c r="P143" s="240"/>
      <c r="Q143" s="240"/>
      <c r="R143" s="240"/>
      <c r="S143" s="240"/>
      <c r="T143" s="240"/>
      <c r="U143" s="240"/>
      <c r="V143" s="240"/>
      <c r="W143" s="240"/>
      <c r="X143" s="240"/>
      <c r="Y143" s="240"/>
      <c r="Z143" s="240"/>
      <c r="AA143" s="240"/>
      <c r="AB143" s="240"/>
      <c r="AC143" s="240"/>
      <c r="AD143" s="240"/>
      <c r="AE143" s="240"/>
      <c r="AF143" s="240"/>
      <c r="AG143" s="240"/>
      <c r="AH143" s="240"/>
      <c r="AI143" s="238">
        <v>166215.84</v>
      </c>
      <c r="AJ143" s="239">
        <v>2</v>
      </c>
    </row>
    <row r="144" spans="1:36" s="235" customFormat="1" ht="11.25" customHeight="1" x14ac:dyDescent="0.25">
      <c r="A144" s="236" t="s">
        <v>287</v>
      </c>
      <c r="B144" s="237">
        <v>30</v>
      </c>
      <c r="C144" s="238">
        <v>249271.38</v>
      </c>
      <c r="D144" s="239">
        <v>2</v>
      </c>
      <c r="E144" s="240"/>
      <c r="F144" s="240"/>
      <c r="G144" s="240"/>
      <c r="H144" s="240"/>
      <c r="I144" s="240"/>
      <c r="J144" s="240"/>
      <c r="K144" s="240"/>
      <c r="L144" s="240"/>
      <c r="M144" s="240"/>
      <c r="N144" s="240"/>
      <c r="O144" s="240"/>
      <c r="P144" s="240"/>
      <c r="Q144" s="240"/>
      <c r="R144" s="240"/>
      <c r="S144" s="240"/>
      <c r="T144" s="240"/>
      <c r="U144" s="240"/>
      <c r="V144" s="240"/>
      <c r="W144" s="240"/>
      <c r="X144" s="240"/>
      <c r="Y144" s="240"/>
      <c r="Z144" s="240"/>
      <c r="AA144" s="240"/>
      <c r="AB144" s="240"/>
      <c r="AC144" s="240"/>
      <c r="AD144" s="240"/>
      <c r="AE144" s="240"/>
      <c r="AF144" s="240"/>
      <c r="AG144" s="240"/>
      <c r="AH144" s="240"/>
      <c r="AI144" s="238">
        <v>249271.38</v>
      </c>
      <c r="AJ144" s="239">
        <v>2</v>
      </c>
    </row>
    <row r="145" spans="1:36" s="235" customFormat="1" ht="21.75" customHeight="1" x14ac:dyDescent="0.25">
      <c r="A145" s="236" t="s">
        <v>275</v>
      </c>
      <c r="B145" s="237">
        <v>31</v>
      </c>
      <c r="C145" s="238">
        <v>325345.65999999997</v>
      </c>
      <c r="D145" s="239">
        <v>2</v>
      </c>
      <c r="E145" s="240"/>
      <c r="F145" s="240"/>
      <c r="G145" s="240"/>
      <c r="H145" s="240"/>
      <c r="I145" s="240"/>
      <c r="J145" s="240"/>
      <c r="K145" s="240"/>
      <c r="L145" s="240"/>
      <c r="M145" s="240"/>
      <c r="N145" s="240"/>
      <c r="O145" s="240"/>
      <c r="P145" s="240"/>
      <c r="Q145" s="240"/>
      <c r="R145" s="240"/>
      <c r="S145" s="240"/>
      <c r="T145" s="240"/>
      <c r="U145" s="240"/>
      <c r="V145" s="240"/>
      <c r="W145" s="238">
        <v>813364.15</v>
      </c>
      <c r="X145" s="239">
        <v>5</v>
      </c>
      <c r="Y145" s="240"/>
      <c r="Z145" s="240"/>
      <c r="AA145" s="240"/>
      <c r="AB145" s="240"/>
      <c r="AC145" s="240"/>
      <c r="AD145" s="240"/>
      <c r="AE145" s="240"/>
      <c r="AF145" s="240"/>
      <c r="AG145" s="238">
        <v>3741475.09</v>
      </c>
      <c r="AH145" s="239">
        <v>23</v>
      </c>
      <c r="AI145" s="238">
        <v>4880184.9000000004</v>
      </c>
      <c r="AJ145" s="239">
        <v>30</v>
      </c>
    </row>
    <row r="146" spans="1:36" s="235" customFormat="1" ht="21.75" customHeight="1" x14ac:dyDescent="0.25">
      <c r="A146" s="236" t="s">
        <v>275</v>
      </c>
      <c r="B146" s="237">
        <v>32</v>
      </c>
      <c r="C146" s="238">
        <v>671026.19999999995</v>
      </c>
      <c r="D146" s="239">
        <v>3</v>
      </c>
      <c r="E146" s="240"/>
      <c r="F146" s="240"/>
      <c r="G146" s="240"/>
      <c r="H146" s="240"/>
      <c r="I146" s="240"/>
      <c r="J146" s="240"/>
      <c r="K146" s="240"/>
      <c r="L146" s="240"/>
      <c r="M146" s="240"/>
      <c r="N146" s="240"/>
      <c r="O146" s="240"/>
      <c r="P146" s="240"/>
      <c r="Q146" s="240"/>
      <c r="R146" s="240"/>
      <c r="S146" s="240"/>
      <c r="T146" s="240"/>
      <c r="U146" s="240"/>
      <c r="V146" s="240"/>
      <c r="W146" s="238">
        <v>223675.4</v>
      </c>
      <c r="X146" s="239">
        <v>1</v>
      </c>
      <c r="Y146" s="240"/>
      <c r="Z146" s="240"/>
      <c r="AA146" s="240"/>
      <c r="AB146" s="240"/>
      <c r="AC146" s="240"/>
      <c r="AD146" s="240"/>
      <c r="AE146" s="240"/>
      <c r="AF146" s="240"/>
      <c r="AG146" s="238">
        <v>894701.6</v>
      </c>
      <c r="AH146" s="239">
        <v>4</v>
      </c>
      <c r="AI146" s="238">
        <v>1789403.2</v>
      </c>
      <c r="AJ146" s="239">
        <v>8</v>
      </c>
    </row>
    <row r="147" spans="1:36" s="235" customFormat="1" ht="21.75" customHeight="1" x14ac:dyDescent="0.25">
      <c r="A147" s="236" t="s">
        <v>275</v>
      </c>
      <c r="B147" s="237">
        <v>33</v>
      </c>
      <c r="C147" s="238">
        <v>284677.96000000002</v>
      </c>
      <c r="D147" s="239">
        <v>1</v>
      </c>
      <c r="E147" s="240"/>
      <c r="F147" s="240"/>
      <c r="G147" s="240"/>
      <c r="H147" s="240"/>
      <c r="I147" s="240"/>
      <c r="J147" s="240"/>
      <c r="K147" s="240"/>
      <c r="L147" s="240"/>
      <c r="M147" s="240"/>
      <c r="N147" s="240"/>
      <c r="O147" s="240"/>
      <c r="P147" s="240"/>
      <c r="Q147" s="240"/>
      <c r="R147" s="240"/>
      <c r="S147" s="240"/>
      <c r="T147" s="240"/>
      <c r="U147" s="240"/>
      <c r="V147" s="240"/>
      <c r="W147" s="240"/>
      <c r="X147" s="240"/>
      <c r="Y147" s="240"/>
      <c r="Z147" s="240"/>
      <c r="AA147" s="240"/>
      <c r="AB147" s="240"/>
      <c r="AC147" s="240"/>
      <c r="AD147" s="240"/>
      <c r="AE147" s="240"/>
      <c r="AF147" s="240"/>
      <c r="AG147" s="238">
        <v>284677.96000000002</v>
      </c>
      <c r="AH147" s="239">
        <v>1</v>
      </c>
      <c r="AI147" s="238">
        <v>569355.92000000004</v>
      </c>
      <c r="AJ147" s="239">
        <v>2</v>
      </c>
    </row>
    <row r="148" spans="1:36" s="235" customFormat="1" ht="21.75" customHeight="1" x14ac:dyDescent="0.25">
      <c r="A148" s="236" t="s">
        <v>275</v>
      </c>
      <c r="B148" s="237">
        <v>34</v>
      </c>
      <c r="C148" s="238">
        <v>145184.89000000001</v>
      </c>
      <c r="D148" s="239">
        <v>1</v>
      </c>
      <c r="E148" s="240"/>
      <c r="F148" s="240"/>
      <c r="G148" s="240"/>
      <c r="H148" s="240"/>
      <c r="I148" s="240"/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40"/>
      <c r="X148" s="240"/>
      <c r="Y148" s="240"/>
      <c r="Z148" s="240"/>
      <c r="AA148" s="240"/>
      <c r="AB148" s="240"/>
      <c r="AC148" s="240"/>
      <c r="AD148" s="240"/>
      <c r="AE148" s="240"/>
      <c r="AF148" s="240"/>
      <c r="AG148" s="238">
        <v>3048882.69</v>
      </c>
      <c r="AH148" s="239">
        <v>21</v>
      </c>
      <c r="AI148" s="238">
        <v>3194067.58</v>
      </c>
      <c r="AJ148" s="239">
        <v>22</v>
      </c>
    </row>
    <row r="149" spans="1:36" s="235" customFormat="1" ht="21.75" customHeight="1" x14ac:dyDescent="0.25">
      <c r="A149" s="236" t="s">
        <v>275</v>
      </c>
      <c r="B149" s="237">
        <v>35</v>
      </c>
      <c r="C149" s="238">
        <v>399258.2</v>
      </c>
      <c r="D149" s="239">
        <v>2</v>
      </c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38">
        <v>199629.1</v>
      </c>
      <c r="X149" s="239">
        <v>1</v>
      </c>
      <c r="Y149" s="240"/>
      <c r="Z149" s="240"/>
      <c r="AA149" s="240"/>
      <c r="AB149" s="240"/>
      <c r="AC149" s="240"/>
      <c r="AD149" s="240"/>
      <c r="AE149" s="240"/>
      <c r="AF149" s="240"/>
      <c r="AG149" s="238">
        <v>798516.4</v>
      </c>
      <c r="AH149" s="239">
        <v>4</v>
      </c>
      <c r="AI149" s="238">
        <v>1397403.7</v>
      </c>
      <c r="AJ149" s="239">
        <v>7</v>
      </c>
    </row>
    <row r="150" spans="1:36" s="235" customFormat="1" ht="21.75" customHeight="1" x14ac:dyDescent="0.25">
      <c r="A150" s="236" t="s">
        <v>275</v>
      </c>
      <c r="B150" s="237">
        <v>36</v>
      </c>
      <c r="C150" s="240"/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40"/>
      <c r="X150" s="240"/>
      <c r="Y150" s="240"/>
      <c r="Z150" s="240"/>
      <c r="AA150" s="240"/>
      <c r="AB150" s="240"/>
      <c r="AC150" s="240"/>
      <c r="AD150" s="240"/>
      <c r="AE150" s="240"/>
      <c r="AF150" s="240"/>
      <c r="AG150" s="238">
        <v>254073.3</v>
      </c>
      <c r="AH150" s="239">
        <v>1</v>
      </c>
      <c r="AI150" s="238">
        <v>254073.3</v>
      </c>
      <c r="AJ150" s="239">
        <v>1</v>
      </c>
    </row>
    <row r="151" spans="1:36" s="235" customFormat="1" ht="21.75" customHeight="1" x14ac:dyDescent="0.25">
      <c r="A151" s="236" t="s">
        <v>275</v>
      </c>
      <c r="B151" s="237">
        <v>37</v>
      </c>
      <c r="C151" s="238">
        <v>801633.06</v>
      </c>
      <c r="D151" s="239">
        <v>6</v>
      </c>
      <c r="E151" s="240"/>
      <c r="F151" s="240"/>
      <c r="G151" s="240"/>
      <c r="H151" s="240"/>
      <c r="I151" s="240"/>
      <c r="J151" s="240"/>
      <c r="K151" s="240"/>
      <c r="L151" s="240"/>
      <c r="M151" s="240"/>
      <c r="N151" s="240"/>
      <c r="O151" s="240"/>
      <c r="P151" s="240"/>
      <c r="Q151" s="240"/>
      <c r="R151" s="240"/>
      <c r="S151" s="240"/>
      <c r="T151" s="240"/>
      <c r="U151" s="240"/>
      <c r="V151" s="240"/>
      <c r="W151" s="240"/>
      <c r="X151" s="240"/>
      <c r="Y151" s="240"/>
      <c r="Z151" s="240"/>
      <c r="AA151" s="240"/>
      <c r="AB151" s="240"/>
      <c r="AC151" s="240"/>
      <c r="AD151" s="240"/>
      <c r="AE151" s="240"/>
      <c r="AF151" s="240"/>
      <c r="AG151" s="240"/>
      <c r="AH151" s="240"/>
      <c r="AI151" s="238">
        <v>801633.06</v>
      </c>
      <c r="AJ151" s="239">
        <v>6</v>
      </c>
    </row>
    <row r="152" spans="1:36" s="235" customFormat="1" ht="21.75" customHeight="1" x14ac:dyDescent="0.25">
      <c r="A152" s="236" t="s">
        <v>275</v>
      </c>
      <c r="B152" s="237">
        <v>39</v>
      </c>
      <c r="C152" s="238">
        <v>665120.13</v>
      </c>
      <c r="D152" s="239">
        <v>3</v>
      </c>
      <c r="E152" s="240"/>
      <c r="F152" s="240"/>
      <c r="G152" s="240"/>
      <c r="H152" s="240"/>
      <c r="I152" s="240"/>
      <c r="J152" s="240"/>
      <c r="K152" s="240"/>
      <c r="L152" s="240"/>
      <c r="M152" s="240"/>
      <c r="N152" s="240"/>
      <c r="O152" s="240"/>
      <c r="P152" s="240"/>
      <c r="Q152" s="240"/>
      <c r="R152" s="240"/>
      <c r="S152" s="240"/>
      <c r="T152" s="240"/>
      <c r="U152" s="240"/>
      <c r="V152" s="240"/>
      <c r="W152" s="240"/>
      <c r="X152" s="240"/>
      <c r="Y152" s="240"/>
      <c r="Z152" s="240"/>
      <c r="AA152" s="240"/>
      <c r="AB152" s="240"/>
      <c r="AC152" s="240"/>
      <c r="AD152" s="240"/>
      <c r="AE152" s="240"/>
      <c r="AF152" s="240"/>
      <c r="AG152" s="240"/>
      <c r="AH152" s="240"/>
      <c r="AI152" s="238">
        <v>665120.13</v>
      </c>
      <c r="AJ152" s="239">
        <v>3</v>
      </c>
    </row>
    <row r="153" spans="1:36" s="235" customFormat="1" ht="21.75" customHeight="1" x14ac:dyDescent="0.25">
      <c r="A153" s="236" t="s">
        <v>275</v>
      </c>
      <c r="B153" s="237">
        <v>40</v>
      </c>
      <c r="C153" s="238">
        <v>1664331.8</v>
      </c>
      <c r="D153" s="239">
        <v>5</v>
      </c>
      <c r="E153" s="240"/>
      <c r="F153" s="240"/>
      <c r="G153" s="240"/>
      <c r="H153" s="240"/>
      <c r="I153" s="240"/>
      <c r="J153" s="240"/>
      <c r="K153" s="240"/>
      <c r="L153" s="240"/>
      <c r="M153" s="240"/>
      <c r="N153" s="240"/>
      <c r="O153" s="240"/>
      <c r="P153" s="240"/>
      <c r="Q153" s="240"/>
      <c r="R153" s="240"/>
      <c r="S153" s="240"/>
      <c r="T153" s="240"/>
      <c r="U153" s="240"/>
      <c r="V153" s="240"/>
      <c r="W153" s="240"/>
      <c r="X153" s="240"/>
      <c r="Y153" s="240"/>
      <c r="Z153" s="240"/>
      <c r="AA153" s="240"/>
      <c r="AB153" s="240"/>
      <c r="AC153" s="240"/>
      <c r="AD153" s="240"/>
      <c r="AE153" s="240"/>
      <c r="AF153" s="240"/>
      <c r="AG153" s="240"/>
      <c r="AH153" s="240"/>
      <c r="AI153" s="238">
        <v>1664331.8</v>
      </c>
      <c r="AJ153" s="239">
        <v>5</v>
      </c>
    </row>
    <row r="154" spans="1:36" s="235" customFormat="1" ht="21.75" customHeight="1" x14ac:dyDescent="0.25">
      <c r="A154" s="236" t="s">
        <v>289</v>
      </c>
      <c r="B154" s="237">
        <v>43</v>
      </c>
      <c r="C154" s="238">
        <v>393078.87</v>
      </c>
      <c r="D154" s="239">
        <v>3</v>
      </c>
      <c r="E154" s="240"/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38">
        <v>655131.44999999995</v>
      </c>
      <c r="R154" s="239">
        <v>5</v>
      </c>
      <c r="S154" s="240"/>
      <c r="T154" s="240"/>
      <c r="U154" s="240"/>
      <c r="V154" s="240"/>
      <c r="W154" s="240"/>
      <c r="X154" s="240"/>
      <c r="Y154" s="240"/>
      <c r="Z154" s="240"/>
      <c r="AA154" s="240"/>
      <c r="AB154" s="240"/>
      <c r="AC154" s="240"/>
      <c r="AD154" s="240"/>
      <c r="AE154" s="240"/>
      <c r="AF154" s="240"/>
      <c r="AG154" s="238">
        <v>393078.87</v>
      </c>
      <c r="AH154" s="239">
        <v>3</v>
      </c>
      <c r="AI154" s="238">
        <v>1441289.19</v>
      </c>
      <c r="AJ154" s="239">
        <v>11</v>
      </c>
    </row>
    <row r="155" spans="1:36" s="235" customFormat="1" ht="21.75" customHeight="1" x14ac:dyDescent="0.25">
      <c r="A155" s="236" t="s">
        <v>289</v>
      </c>
      <c r="B155" s="237">
        <v>44</v>
      </c>
      <c r="C155" s="240"/>
      <c r="D155" s="240"/>
      <c r="E155" s="240"/>
      <c r="F155" s="240"/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38">
        <v>1170957.3600000001</v>
      </c>
      <c r="R155" s="239">
        <v>6</v>
      </c>
      <c r="S155" s="240"/>
      <c r="T155" s="240"/>
      <c r="U155" s="240"/>
      <c r="V155" s="240"/>
      <c r="W155" s="240"/>
      <c r="X155" s="240"/>
      <c r="Y155" s="240"/>
      <c r="Z155" s="240"/>
      <c r="AA155" s="240"/>
      <c r="AB155" s="240"/>
      <c r="AC155" s="240"/>
      <c r="AD155" s="240"/>
      <c r="AE155" s="240"/>
      <c r="AF155" s="240"/>
      <c r="AG155" s="240"/>
      <c r="AH155" s="240"/>
      <c r="AI155" s="238">
        <v>1170957.3600000001</v>
      </c>
      <c r="AJ155" s="239">
        <v>6</v>
      </c>
    </row>
    <row r="156" spans="1:36" s="235" customFormat="1" ht="21.75" customHeight="1" x14ac:dyDescent="0.25">
      <c r="A156" s="236" t="s">
        <v>289</v>
      </c>
      <c r="B156" s="237">
        <v>46</v>
      </c>
      <c r="C156" s="238">
        <v>693702.55</v>
      </c>
      <c r="D156" s="239">
        <v>5</v>
      </c>
      <c r="E156" s="240"/>
      <c r="F156" s="240"/>
      <c r="G156" s="240"/>
      <c r="H156" s="240"/>
      <c r="I156" s="240"/>
      <c r="J156" s="240"/>
      <c r="K156" s="240"/>
      <c r="L156" s="240"/>
      <c r="M156" s="240"/>
      <c r="N156" s="240"/>
      <c r="O156" s="240"/>
      <c r="P156" s="240"/>
      <c r="Q156" s="238">
        <v>1387405.1</v>
      </c>
      <c r="R156" s="239">
        <v>10</v>
      </c>
      <c r="S156" s="240"/>
      <c r="T156" s="240"/>
      <c r="U156" s="240"/>
      <c r="V156" s="240"/>
      <c r="W156" s="240"/>
      <c r="X156" s="240"/>
      <c r="Y156" s="238">
        <v>277481.02</v>
      </c>
      <c r="Z156" s="239">
        <v>2</v>
      </c>
      <c r="AA156" s="240"/>
      <c r="AB156" s="240"/>
      <c r="AC156" s="240"/>
      <c r="AD156" s="240"/>
      <c r="AE156" s="240"/>
      <c r="AF156" s="240"/>
      <c r="AG156" s="238">
        <v>277481.02</v>
      </c>
      <c r="AH156" s="239">
        <v>2</v>
      </c>
      <c r="AI156" s="238">
        <v>2636069.69</v>
      </c>
      <c r="AJ156" s="239">
        <v>19</v>
      </c>
    </row>
    <row r="157" spans="1:36" s="235" customFormat="1" ht="21.75" customHeight="1" x14ac:dyDescent="0.25">
      <c r="A157" s="236" t="s">
        <v>281</v>
      </c>
      <c r="B157" s="237">
        <v>48</v>
      </c>
      <c r="C157" s="238">
        <v>89874.82</v>
      </c>
      <c r="D157" s="239">
        <v>1</v>
      </c>
      <c r="E157" s="238">
        <v>1437997.12</v>
      </c>
      <c r="F157" s="239">
        <v>16</v>
      </c>
      <c r="G157" s="240"/>
      <c r="H157" s="240"/>
      <c r="I157" s="240"/>
      <c r="J157" s="240"/>
      <c r="K157" s="240"/>
      <c r="L157" s="240"/>
      <c r="M157" s="240"/>
      <c r="N157" s="240"/>
      <c r="O157" s="240"/>
      <c r="P157" s="240"/>
      <c r="Q157" s="240"/>
      <c r="R157" s="240"/>
      <c r="S157" s="238">
        <v>89874.82</v>
      </c>
      <c r="T157" s="239">
        <v>1</v>
      </c>
      <c r="U157" s="240"/>
      <c r="V157" s="240"/>
      <c r="W157" s="240"/>
      <c r="X157" s="240"/>
      <c r="Y157" s="240"/>
      <c r="Z157" s="240"/>
      <c r="AA157" s="240"/>
      <c r="AB157" s="240"/>
      <c r="AC157" s="240"/>
      <c r="AD157" s="240"/>
      <c r="AE157" s="240"/>
      <c r="AF157" s="240"/>
      <c r="AG157" s="240"/>
      <c r="AH157" s="240"/>
      <c r="AI157" s="238">
        <v>1617746.76</v>
      </c>
      <c r="AJ157" s="239">
        <v>18</v>
      </c>
    </row>
    <row r="158" spans="1:36" s="235" customFormat="1" ht="21.75" customHeight="1" x14ac:dyDescent="0.25">
      <c r="A158" s="236" t="s">
        <v>297</v>
      </c>
      <c r="B158" s="237">
        <v>50</v>
      </c>
      <c r="C158" s="240"/>
      <c r="D158" s="240"/>
      <c r="E158" s="240"/>
      <c r="F158" s="240"/>
      <c r="G158" s="238">
        <v>233490.5</v>
      </c>
      <c r="H158" s="239">
        <v>2</v>
      </c>
      <c r="I158" s="240"/>
      <c r="J158" s="240"/>
      <c r="K158" s="240"/>
      <c r="L158" s="240"/>
      <c r="M158" s="240"/>
      <c r="N158" s="240"/>
      <c r="O158" s="240"/>
      <c r="P158" s="240"/>
      <c r="Q158" s="240"/>
      <c r="R158" s="240"/>
      <c r="S158" s="240"/>
      <c r="T158" s="240"/>
      <c r="U158" s="240"/>
      <c r="V158" s="240"/>
      <c r="W158" s="240"/>
      <c r="X158" s="240"/>
      <c r="Y158" s="240"/>
      <c r="Z158" s="240"/>
      <c r="AA158" s="240"/>
      <c r="AB158" s="240"/>
      <c r="AC158" s="240"/>
      <c r="AD158" s="240"/>
      <c r="AE158" s="240"/>
      <c r="AF158" s="240"/>
      <c r="AG158" s="240"/>
      <c r="AH158" s="240"/>
      <c r="AI158" s="238">
        <v>233490.5</v>
      </c>
      <c r="AJ158" s="239">
        <v>2</v>
      </c>
    </row>
    <row r="159" spans="1:36" s="235" customFormat="1" ht="11.25" customHeight="1" x14ac:dyDescent="0.25">
      <c r="A159" s="236" t="s">
        <v>293</v>
      </c>
      <c r="B159" s="237">
        <v>51</v>
      </c>
      <c r="C159" s="240"/>
      <c r="D159" s="240"/>
      <c r="E159" s="238">
        <v>176461.5</v>
      </c>
      <c r="F159" s="239">
        <v>1</v>
      </c>
      <c r="G159" s="240"/>
      <c r="H159" s="240"/>
      <c r="I159" s="240"/>
      <c r="J159" s="240"/>
      <c r="K159" s="240"/>
      <c r="L159" s="240"/>
      <c r="M159" s="240"/>
      <c r="N159" s="240"/>
      <c r="O159" s="240"/>
      <c r="P159" s="240"/>
      <c r="Q159" s="240"/>
      <c r="R159" s="240"/>
      <c r="S159" s="240"/>
      <c r="T159" s="240"/>
      <c r="U159" s="240"/>
      <c r="V159" s="240"/>
      <c r="W159" s="240"/>
      <c r="X159" s="240"/>
      <c r="Y159" s="240"/>
      <c r="Z159" s="240"/>
      <c r="AA159" s="240"/>
      <c r="AB159" s="240"/>
      <c r="AC159" s="240"/>
      <c r="AD159" s="240"/>
      <c r="AE159" s="240"/>
      <c r="AF159" s="240"/>
      <c r="AG159" s="240"/>
      <c r="AH159" s="240"/>
      <c r="AI159" s="238">
        <v>176461.5</v>
      </c>
      <c r="AJ159" s="239">
        <v>1</v>
      </c>
    </row>
    <row r="160" spans="1:36" s="243" customFormat="1" ht="21.75" customHeight="1" x14ac:dyDescent="0.25">
      <c r="A160" s="347" t="s">
        <v>4</v>
      </c>
      <c r="B160" s="347"/>
      <c r="C160" s="241">
        <v>8230502.0999999996</v>
      </c>
      <c r="D160" s="242">
        <v>51</v>
      </c>
      <c r="E160" s="241">
        <v>4402781.58</v>
      </c>
      <c r="F160" s="242">
        <v>28</v>
      </c>
      <c r="G160" s="241">
        <v>233490.5</v>
      </c>
      <c r="H160" s="242">
        <v>2</v>
      </c>
      <c r="I160" s="241">
        <v>3679665</v>
      </c>
      <c r="J160" s="242">
        <v>54</v>
      </c>
      <c r="K160" s="241">
        <v>731438.66</v>
      </c>
      <c r="L160" s="242">
        <v>6</v>
      </c>
      <c r="M160" s="244"/>
      <c r="N160" s="244"/>
      <c r="O160" s="241">
        <v>481096.56</v>
      </c>
      <c r="P160" s="242">
        <v>4</v>
      </c>
      <c r="Q160" s="241">
        <v>4720020.32</v>
      </c>
      <c r="R160" s="242">
        <v>24</v>
      </c>
      <c r="S160" s="241">
        <v>581536.04</v>
      </c>
      <c r="T160" s="242">
        <v>3</v>
      </c>
      <c r="U160" s="241">
        <v>923360.32</v>
      </c>
      <c r="V160" s="242">
        <v>3</v>
      </c>
      <c r="W160" s="241">
        <v>1236668.6499999999</v>
      </c>
      <c r="X160" s="242">
        <v>7</v>
      </c>
      <c r="Y160" s="241">
        <v>277481.02</v>
      </c>
      <c r="Z160" s="242">
        <v>2</v>
      </c>
      <c r="AA160" s="244"/>
      <c r="AB160" s="244"/>
      <c r="AC160" s="244"/>
      <c r="AD160" s="244"/>
      <c r="AE160" s="244"/>
      <c r="AF160" s="244"/>
      <c r="AG160" s="241">
        <v>11086784.890000001</v>
      </c>
      <c r="AH160" s="242">
        <v>64</v>
      </c>
      <c r="AI160" s="241">
        <v>36584825.640000001</v>
      </c>
      <c r="AJ160" s="242">
        <v>248</v>
      </c>
    </row>
    <row r="161" spans="1:36" ht="15.75" customHeight="1" x14ac:dyDescent="0.2"/>
    <row r="162" spans="1:36" ht="15.75" customHeight="1" x14ac:dyDescent="0.2">
      <c r="B162" s="340" t="s">
        <v>342</v>
      </c>
      <c r="C162" s="340"/>
      <c r="D162" s="340"/>
      <c r="E162" s="340"/>
      <c r="F162" s="340"/>
      <c r="G162" s="340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  <c r="S162" s="340"/>
      <c r="T162" s="340"/>
      <c r="U162" s="340"/>
      <c r="V162" s="340"/>
      <c r="W162" s="340"/>
      <c r="X162" s="340"/>
      <c r="Y162" s="340"/>
      <c r="Z162" s="340"/>
      <c r="AA162" s="340"/>
      <c r="AB162" s="340"/>
      <c r="AC162" s="340"/>
      <c r="AD162" s="340"/>
      <c r="AE162" s="340"/>
      <c r="AF162" s="340"/>
      <c r="AG162" s="340"/>
      <c r="AH162" s="340"/>
      <c r="AI162" s="340"/>
      <c r="AJ162" s="340"/>
    </row>
    <row r="163" spans="1:36" ht="15.75" customHeight="1" x14ac:dyDescent="0.2">
      <c r="A163" s="341" t="s">
        <v>368</v>
      </c>
      <c r="B163" s="341"/>
      <c r="C163" s="341"/>
      <c r="D163" s="341"/>
      <c r="E163" s="341"/>
      <c r="F163" s="341"/>
      <c r="G163" s="341"/>
      <c r="H163" s="341"/>
      <c r="I163" s="341"/>
      <c r="J163" s="341"/>
      <c r="K163" s="341"/>
      <c r="L163" s="341"/>
      <c r="M163" s="341"/>
      <c r="N163" s="341"/>
      <c r="O163" s="341"/>
      <c r="P163" s="341"/>
      <c r="Q163" s="341"/>
      <c r="R163" s="341"/>
      <c r="S163" s="341"/>
      <c r="T163" s="341"/>
      <c r="U163" s="341"/>
      <c r="V163" s="341"/>
      <c r="W163" s="341"/>
      <c r="X163" s="341"/>
      <c r="Y163" s="341"/>
      <c r="Z163" s="341"/>
      <c r="AA163" s="341"/>
      <c r="AB163" s="341"/>
      <c r="AC163" s="341"/>
      <c r="AD163" s="341"/>
      <c r="AE163" s="341"/>
      <c r="AF163" s="341"/>
      <c r="AG163" s="341"/>
      <c r="AH163" s="341"/>
      <c r="AI163" s="341"/>
    </row>
    <row r="164" spans="1:36" ht="12.75" customHeight="1" x14ac:dyDescent="0.2"/>
    <row r="165" spans="1:36" ht="42.75" customHeight="1" x14ac:dyDescent="0.2">
      <c r="A165" s="342" t="s">
        <v>344</v>
      </c>
      <c r="B165" s="342" t="s">
        <v>345</v>
      </c>
      <c r="C165" s="345" t="s">
        <v>346</v>
      </c>
      <c r="D165" s="345"/>
      <c r="E165" s="345" t="s">
        <v>347</v>
      </c>
      <c r="F165" s="345"/>
      <c r="G165" s="345" t="s">
        <v>348</v>
      </c>
      <c r="H165" s="345"/>
      <c r="I165" s="345" t="s">
        <v>349</v>
      </c>
      <c r="J165" s="345"/>
      <c r="K165" s="345" t="s">
        <v>350</v>
      </c>
      <c r="L165" s="345"/>
      <c r="M165" s="345" t="s">
        <v>351</v>
      </c>
      <c r="N165" s="345"/>
      <c r="O165" s="345" t="s">
        <v>352</v>
      </c>
      <c r="P165" s="345"/>
      <c r="Q165" s="345" t="s">
        <v>353</v>
      </c>
      <c r="R165" s="345"/>
      <c r="S165" s="345" t="s">
        <v>354</v>
      </c>
      <c r="T165" s="345"/>
      <c r="U165" s="345" t="s">
        <v>355</v>
      </c>
      <c r="V165" s="345"/>
      <c r="W165" s="345" t="s">
        <v>356</v>
      </c>
      <c r="X165" s="345"/>
      <c r="Y165" s="345" t="s">
        <v>357</v>
      </c>
      <c r="Z165" s="345"/>
      <c r="AA165" s="345" t="s">
        <v>358</v>
      </c>
      <c r="AB165" s="345"/>
      <c r="AC165" s="345" t="s">
        <v>359</v>
      </c>
      <c r="AD165" s="345"/>
      <c r="AE165" s="345" t="s">
        <v>360</v>
      </c>
      <c r="AF165" s="345"/>
      <c r="AG165" s="345" t="s">
        <v>361</v>
      </c>
      <c r="AH165" s="345"/>
      <c r="AI165" s="346" t="s">
        <v>362</v>
      </c>
      <c r="AJ165" s="346"/>
    </row>
    <row r="166" spans="1:36" ht="11.25" customHeight="1" x14ac:dyDescent="0.2">
      <c r="A166" s="343"/>
      <c r="B166" s="343"/>
      <c r="C166" s="233" t="s">
        <v>363</v>
      </c>
      <c r="D166" s="233" t="s">
        <v>225</v>
      </c>
      <c r="E166" s="233" t="s">
        <v>363</v>
      </c>
      <c r="F166" s="233" t="s">
        <v>225</v>
      </c>
      <c r="G166" s="233" t="s">
        <v>363</v>
      </c>
      <c r="H166" s="233" t="s">
        <v>225</v>
      </c>
      <c r="I166" s="233" t="s">
        <v>363</v>
      </c>
      <c r="J166" s="233" t="s">
        <v>225</v>
      </c>
      <c r="K166" s="233" t="s">
        <v>363</v>
      </c>
      <c r="L166" s="233" t="s">
        <v>225</v>
      </c>
      <c r="M166" s="233" t="s">
        <v>363</v>
      </c>
      <c r="N166" s="233" t="s">
        <v>225</v>
      </c>
      <c r="O166" s="233" t="s">
        <v>363</v>
      </c>
      <c r="P166" s="233" t="s">
        <v>225</v>
      </c>
      <c r="Q166" s="233" t="s">
        <v>363</v>
      </c>
      <c r="R166" s="233" t="s">
        <v>225</v>
      </c>
      <c r="S166" s="233" t="s">
        <v>363</v>
      </c>
      <c r="T166" s="233" t="s">
        <v>225</v>
      </c>
      <c r="U166" s="233" t="s">
        <v>363</v>
      </c>
      <c r="V166" s="233" t="s">
        <v>225</v>
      </c>
      <c r="W166" s="233" t="s">
        <v>363</v>
      </c>
      <c r="X166" s="233" t="s">
        <v>225</v>
      </c>
      <c r="Y166" s="233" t="s">
        <v>363</v>
      </c>
      <c r="Z166" s="233" t="s">
        <v>225</v>
      </c>
      <c r="AA166" s="233" t="s">
        <v>363</v>
      </c>
      <c r="AB166" s="233" t="s">
        <v>225</v>
      </c>
      <c r="AC166" s="233" t="s">
        <v>363</v>
      </c>
      <c r="AD166" s="233" t="s">
        <v>225</v>
      </c>
      <c r="AE166" s="233" t="s">
        <v>363</v>
      </c>
      <c r="AF166" s="233" t="s">
        <v>225</v>
      </c>
      <c r="AG166" s="233" t="s">
        <v>363</v>
      </c>
      <c r="AH166" s="233" t="s">
        <v>225</v>
      </c>
      <c r="AI166" s="233" t="s">
        <v>363</v>
      </c>
      <c r="AJ166" s="233" t="s">
        <v>225</v>
      </c>
    </row>
    <row r="167" spans="1:36" s="235" customFormat="1" ht="11.25" customHeight="1" x14ac:dyDescent="0.25">
      <c r="A167" s="344"/>
      <c r="B167" s="344"/>
      <c r="C167" s="234">
        <v>1</v>
      </c>
      <c r="D167" s="234">
        <v>2</v>
      </c>
      <c r="E167" s="234">
        <v>3</v>
      </c>
      <c r="F167" s="234">
        <v>4</v>
      </c>
      <c r="G167" s="234">
        <v>5</v>
      </c>
      <c r="H167" s="234">
        <v>6</v>
      </c>
      <c r="I167" s="234">
        <v>7</v>
      </c>
      <c r="J167" s="234">
        <v>8</v>
      </c>
      <c r="K167" s="234">
        <v>9</v>
      </c>
      <c r="L167" s="234">
        <v>10</v>
      </c>
      <c r="M167" s="234">
        <v>11</v>
      </c>
      <c r="N167" s="234">
        <v>12</v>
      </c>
      <c r="O167" s="234">
        <v>13</v>
      </c>
      <c r="P167" s="234">
        <v>14</v>
      </c>
      <c r="Q167" s="234">
        <v>15</v>
      </c>
      <c r="R167" s="234">
        <v>16</v>
      </c>
      <c r="S167" s="234">
        <v>17</v>
      </c>
      <c r="T167" s="234">
        <v>18</v>
      </c>
      <c r="U167" s="234">
        <v>19</v>
      </c>
      <c r="V167" s="234">
        <v>20</v>
      </c>
      <c r="W167" s="234">
        <v>21</v>
      </c>
      <c r="X167" s="234">
        <v>22</v>
      </c>
      <c r="Y167" s="234">
        <v>23</v>
      </c>
      <c r="Z167" s="234">
        <v>24</v>
      </c>
      <c r="AA167" s="234">
        <v>25</v>
      </c>
      <c r="AB167" s="234">
        <v>26</v>
      </c>
      <c r="AC167" s="234">
        <v>27</v>
      </c>
      <c r="AD167" s="234">
        <v>28</v>
      </c>
      <c r="AE167" s="234">
        <v>29</v>
      </c>
      <c r="AF167" s="234">
        <v>30</v>
      </c>
      <c r="AG167" s="234">
        <v>21</v>
      </c>
      <c r="AH167" s="234">
        <v>32</v>
      </c>
      <c r="AI167" s="234">
        <v>33</v>
      </c>
      <c r="AJ167" s="234">
        <v>34</v>
      </c>
    </row>
    <row r="168" spans="1:36" s="235" customFormat="1" ht="21.75" customHeight="1" x14ac:dyDescent="0.25">
      <c r="A168" s="236" t="s">
        <v>271</v>
      </c>
      <c r="B168" s="237">
        <v>1</v>
      </c>
      <c r="C168" s="238">
        <v>157021.56</v>
      </c>
      <c r="D168" s="239">
        <v>1</v>
      </c>
      <c r="E168" s="238">
        <v>157021.56</v>
      </c>
      <c r="F168" s="239">
        <v>1</v>
      </c>
      <c r="G168" s="240"/>
      <c r="H168" s="240"/>
      <c r="I168" s="240"/>
      <c r="J168" s="240"/>
      <c r="K168" s="240"/>
      <c r="L168" s="240"/>
      <c r="M168" s="240"/>
      <c r="N168" s="240"/>
      <c r="O168" s="240"/>
      <c r="P168" s="240"/>
      <c r="Q168" s="240"/>
      <c r="R168" s="240"/>
      <c r="S168" s="240"/>
      <c r="T168" s="240"/>
      <c r="U168" s="240"/>
      <c r="V168" s="240"/>
      <c r="W168" s="240"/>
      <c r="X168" s="240"/>
      <c r="Y168" s="240"/>
      <c r="Z168" s="240"/>
      <c r="AA168" s="240"/>
      <c r="AB168" s="240"/>
      <c r="AC168" s="240"/>
      <c r="AD168" s="240"/>
      <c r="AE168" s="240"/>
      <c r="AF168" s="240"/>
      <c r="AG168" s="240"/>
      <c r="AH168" s="240"/>
      <c r="AI168" s="238">
        <v>314043.12</v>
      </c>
      <c r="AJ168" s="239">
        <v>2</v>
      </c>
    </row>
    <row r="169" spans="1:36" s="235" customFormat="1" ht="21.75" customHeight="1" x14ac:dyDescent="0.25">
      <c r="A169" s="236" t="s">
        <v>271</v>
      </c>
      <c r="B169" s="237">
        <v>2</v>
      </c>
      <c r="C169" s="240"/>
      <c r="D169" s="240"/>
      <c r="E169" s="238">
        <v>170302.28</v>
      </c>
      <c r="F169" s="239">
        <v>1</v>
      </c>
      <c r="G169" s="240"/>
      <c r="H169" s="240"/>
      <c r="I169" s="240"/>
      <c r="J169" s="240"/>
      <c r="K169" s="240"/>
      <c r="L169" s="240"/>
      <c r="M169" s="240"/>
      <c r="N169" s="240"/>
      <c r="O169" s="240"/>
      <c r="P169" s="240"/>
      <c r="Q169" s="240"/>
      <c r="R169" s="240"/>
      <c r="S169" s="240"/>
      <c r="T169" s="240"/>
      <c r="U169" s="240"/>
      <c r="V169" s="240"/>
      <c r="W169" s="240"/>
      <c r="X169" s="240"/>
      <c r="Y169" s="240"/>
      <c r="Z169" s="240"/>
      <c r="AA169" s="240"/>
      <c r="AB169" s="240"/>
      <c r="AC169" s="240"/>
      <c r="AD169" s="240"/>
      <c r="AE169" s="240"/>
      <c r="AF169" s="240"/>
      <c r="AG169" s="240"/>
      <c r="AH169" s="240"/>
      <c r="AI169" s="238">
        <v>170302.28</v>
      </c>
      <c r="AJ169" s="239">
        <v>1</v>
      </c>
    </row>
    <row r="170" spans="1:36" s="235" customFormat="1" ht="21.75" customHeight="1" x14ac:dyDescent="0.25">
      <c r="A170" s="236" t="s">
        <v>364</v>
      </c>
      <c r="B170" s="237">
        <v>5</v>
      </c>
      <c r="C170" s="238">
        <v>251692.6</v>
      </c>
      <c r="D170" s="239">
        <v>2</v>
      </c>
      <c r="E170" s="240"/>
      <c r="F170" s="240"/>
      <c r="G170" s="240"/>
      <c r="H170" s="240"/>
      <c r="I170" s="240"/>
      <c r="J170" s="240"/>
      <c r="K170" s="240"/>
      <c r="L170" s="240"/>
      <c r="M170" s="240"/>
      <c r="N170" s="240"/>
      <c r="O170" s="240"/>
      <c r="P170" s="240"/>
      <c r="Q170" s="240"/>
      <c r="R170" s="240"/>
      <c r="S170" s="240"/>
      <c r="T170" s="240"/>
      <c r="U170" s="240"/>
      <c r="V170" s="240"/>
      <c r="W170" s="240"/>
      <c r="X170" s="240"/>
      <c r="Y170" s="240"/>
      <c r="Z170" s="240"/>
      <c r="AA170" s="240"/>
      <c r="AB170" s="240"/>
      <c r="AC170" s="240"/>
      <c r="AD170" s="240"/>
      <c r="AE170" s="240"/>
      <c r="AF170" s="240"/>
      <c r="AG170" s="240"/>
      <c r="AH170" s="240"/>
      <c r="AI170" s="238">
        <v>251692.6</v>
      </c>
      <c r="AJ170" s="239">
        <v>2</v>
      </c>
    </row>
    <row r="171" spans="1:36" s="235" customFormat="1" ht="11.25" customHeight="1" x14ac:dyDescent="0.25">
      <c r="A171" s="236" t="s">
        <v>282</v>
      </c>
      <c r="B171" s="237">
        <v>6</v>
      </c>
      <c r="C171" s="238">
        <v>708907.3</v>
      </c>
      <c r="D171" s="239">
        <v>5</v>
      </c>
      <c r="E171" s="240"/>
      <c r="F171" s="240"/>
      <c r="G171" s="240"/>
      <c r="H171" s="240"/>
      <c r="I171" s="240"/>
      <c r="J171" s="240"/>
      <c r="K171" s="240"/>
      <c r="L171" s="240"/>
      <c r="M171" s="240"/>
      <c r="N171" s="240"/>
      <c r="O171" s="240"/>
      <c r="P171" s="240"/>
      <c r="Q171" s="240"/>
      <c r="R171" s="240"/>
      <c r="S171" s="240"/>
      <c r="T171" s="240"/>
      <c r="U171" s="240"/>
      <c r="V171" s="240"/>
      <c r="W171" s="240"/>
      <c r="X171" s="240"/>
      <c r="Y171" s="240"/>
      <c r="Z171" s="240"/>
      <c r="AA171" s="240"/>
      <c r="AB171" s="240"/>
      <c r="AC171" s="240"/>
      <c r="AD171" s="240"/>
      <c r="AE171" s="240"/>
      <c r="AF171" s="240"/>
      <c r="AG171" s="240"/>
      <c r="AH171" s="240"/>
      <c r="AI171" s="238">
        <v>708907.3</v>
      </c>
      <c r="AJ171" s="239">
        <v>5</v>
      </c>
    </row>
    <row r="172" spans="1:36" s="235" customFormat="1" ht="21.75" customHeight="1" x14ac:dyDescent="0.25">
      <c r="A172" s="236" t="s">
        <v>303</v>
      </c>
      <c r="B172" s="237">
        <v>10</v>
      </c>
      <c r="C172" s="240"/>
      <c r="D172" s="240"/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38">
        <v>1506526.41</v>
      </c>
      <c r="R172" s="239">
        <v>3</v>
      </c>
      <c r="S172" s="240"/>
      <c r="T172" s="240"/>
      <c r="U172" s="240"/>
      <c r="V172" s="240"/>
      <c r="W172" s="240"/>
      <c r="X172" s="240"/>
      <c r="Y172" s="240"/>
      <c r="Z172" s="240"/>
      <c r="AA172" s="240"/>
      <c r="AB172" s="240"/>
      <c r="AC172" s="240"/>
      <c r="AD172" s="240"/>
      <c r="AE172" s="240"/>
      <c r="AF172" s="240"/>
      <c r="AG172" s="240"/>
      <c r="AH172" s="240"/>
      <c r="AI172" s="238">
        <v>1506526.41</v>
      </c>
      <c r="AJ172" s="239">
        <v>3</v>
      </c>
    </row>
    <row r="173" spans="1:36" s="235" customFormat="1" ht="21.75" customHeight="1" x14ac:dyDescent="0.25">
      <c r="A173" s="236" t="s">
        <v>303</v>
      </c>
      <c r="B173" s="237">
        <v>11</v>
      </c>
      <c r="C173" s="240"/>
      <c r="D173" s="240"/>
      <c r="E173" s="240"/>
      <c r="F173" s="240"/>
      <c r="G173" s="240"/>
      <c r="H173" s="240"/>
      <c r="I173" s="240"/>
      <c r="J173" s="240"/>
      <c r="K173" s="240"/>
      <c r="L173" s="240"/>
      <c r="M173" s="240"/>
      <c r="N173" s="240"/>
      <c r="O173" s="240"/>
      <c r="P173" s="240"/>
      <c r="Q173" s="238">
        <v>4463848.32</v>
      </c>
      <c r="R173" s="239">
        <v>3</v>
      </c>
      <c r="S173" s="240"/>
      <c r="T173" s="240"/>
      <c r="U173" s="240"/>
      <c r="V173" s="240"/>
      <c r="W173" s="240"/>
      <c r="X173" s="240"/>
      <c r="Y173" s="240"/>
      <c r="Z173" s="240"/>
      <c r="AA173" s="240"/>
      <c r="AB173" s="240"/>
      <c r="AC173" s="240"/>
      <c r="AD173" s="240"/>
      <c r="AE173" s="240"/>
      <c r="AF173" s="240"/>
      <c r="AG173" s="240"/>
      <c r="AH173" s="240"/>
      <c r="AI173" s="238">
        <v>4463848.32</v>
      </c>
      <c r="AJ173" s="239">
        <v>3</v>
      </c>
    </row>
    <row r="174" spans="1:36" s="235" customFormat="1" ht="21.75" customHeight="1" x14ac:dyDescent="0.25">
      <c r="A174" s="236" t="s">
        <v>286</v>
      </c>
      <c r="B174" s="237">
        <v>12</v>
      </c>
      <c r="C174" s="238">
        <v>1079881.25</v>
      </c>
      <c r="D174" s="239">
        <v>7</v>
      </c>
      <c r="E174" s="240"/>
      <c r="F174" s="240"/>
      <c r="G174" s="240"/>
      <c r="H174" s="240"/>
      <c r="I174" s="240"/>
      <c r="J174" s="240"/>
      <c r="K174" s="240"/>
      <c r="L174" s="240"/>
      <c r="M174" s="240"/>
      <c r="N174" s="240"/>
      <c r="O174" s="240"/>
      <c r="P174" s="240"/>
      <c r="Q174" s="240"/>
      <c r="R174" s="240"/>
      <c r="S174" s="240"/>
      <c r="T174" s="240"/>
      <c r="U174" s="240"/>
      <c r="V174" s="240"/>
      <c r="W174" s="240"/>
      <c r="X174" s="240"/>
      <c r="Y174" s="240"/>
      <c r="Z174" s="240"/>
      <c r="AA174" s="240"/>
      <c r="AB174" s="240"/>
      <c r="AC174" s="240"/>
      <c r="AD174" s="240"/>
      <c r="AE174" s="240"/>
      <c r="AF174" s="240"/>
      <c r="AG174" s="240"/>
      <c r="AH174" s="240"/>
      <c r="AI174" s="238">
        <v>1079881.25</v>
      </c>
      <c r="AJ174" s="239">
        <v>7</v>
      </c>
    </row>
    <row r="175" spans="1:36" s="235" customFormat="1" ht="21.75" customHeight="1" x14ac:dyDescent="0.25">
      <c r="A175" s="236" t="s">
        <v>274</v>
      </c>
      <c r="B175" s="237">
        <v>18</v>
      </c>
      <c r="C175" s="240"/>
      <c r="D175" s="240"/>
      <c r="E175" s="238">
        <v>1646881.74</v>
      </c>
      <c r="F175" s="239">
        <v>7</v>
      </c>
      <c r="G175" s="240"/>
      <c r="H175" s="240"/>
      <c r="I175" s="240"/>
      <c r="J175" s="240"/>
      <c r="K175" s="240"/>
      <c r="L175" s="240"/>
      <c r="M175" s="240"/>
      <c r="N175" s="240"/>
      <c r="O175" s="240"/>
      <c r="P175" s="240"/>
      <c r="Q175" s="240"/>
      <c r="R175" s="240"/>
      <c r="S175" s="240"/>
      <c r="T175" s="240"/>
      <c r="U175" s="238">
        <v>1646881.74</v>
      </c>
      <c r="V175" s="239">
        <v>7</v>
      </c>
      <c r="W175" s="240"/>
      <c r="X175" s="240"/>
      <c r="Y175" s="240"/>
      <c r="Z175" s="240"/>
      <c r="AA175" s="238">
        <v>2352688.2000000002</v>
      </c>
      <c r="AB175" s="239">
        <v>10</v>
      </c>
      <c r="AC175" s="240"/>
      <c r="AD175" s="240"/>
      <c r="AE175" s="240"/>
      <c r="AF175" s="240"/>
      <c r="AG175" s="238">
        <v>705806.46</v>
      </c>
      <c r="AH175" s="239">
        <v>3</v>
      </c>
      <c r="AI175" s="238">
        <v>6352258.1399999997</v>
      </c>
      <c r="AJ175" s="239">
        <v>27</v>
      </c>
    </row>
    <row r="176" spans="1:36" s="235" customFormat="1" ht="21.75" customHeight="1" x14ac:dyDescent="0.25">
      <c r="A176" s="236" t="s">
        <v>274</v>
      </c>
      <c r="B176" s="237">
        <v>19</v>
      </c>
      <c r="C176" s="240"/>
      <c r="D176" s="240"/>
      <c r="E176" s="238">
        <v>1720228.75</v>
      </c>
      <c r="F176" s="239">
        <v>5</v>
      </c>
      <c r="G176" s="240"/>
      <c r="H176" s="240"/>
      <c r="I176" s="240"/>
      <c r="J176" s="240"/>
      <c r="K176" s="240"/>
      <c r="L176" s="240"/>
      <c r="M176" s="240"/>
      <c r="N176" s="240"/>
      <c r="O176" s="240"/>
      <c r="P176" s="240"/>
      <c r="Q176" s="240"/>
      <c r="R176" s="240"/>
      <c r="S176" s="240"/>
      <c r="T176" s="240"/>
      <c r="U176" s="238">
        <v>1376183</v>
      </c>
      <c r="V176" s="239">
        <v>4</v>
      </c>
      <c r="W176" s="240"/>
      <c r="X176" s="240"/>
      <c r="Y176" s="240"/>
      <c r="Z176" s="240"/>
      <c r="AA176" s="238">
        <v>1376183</v>
      </c>
      <c r="AB176" s="239">
        <v>4</v>
      </c>
      <c r="AC176" s="240"/>
      <c r="AD176" s="240"/>
      <c r="AE176" s="240"/>
      <c r="AF176" s="240"/>
      <c r="AG176" s="238">
        <v>344045.75</v>
      </c>
      <c r="AH176" s="239">
        <v>1</v>
      </c>
      <c r="AI176" s="238">
        <v>4816640.5</v>
      </c>
      <c r="AJ176" s="239">
        <v>14</v>
      </c>
    </row>
    <row r="177" spans="1:36" s="235" customFormat="1" ht="21.75" customHeight="1" x14ac:dyDescent="0.25">
      <c r="A177" s="236" t="s">
        <v>288</v>
      </c>
      <c r="B177" s="237">
        <v>20</v>
      </c>
      <c r="C177" s="240"/>
      <c r="D177" s="240"/>
      <c r="E177" s="240"/>
      <c r="F177" s="240"/>
      <c r="G177" s="240"/>
      <c r="H177" s="240"/>
      <c r="I177" s="240"/>
      <c r="J177" s="240"/>
      <c r="K177" s="238">
        <v>3021126</v>
      </c>
      <c r="L177" s="239">
        <v>25</v>
      </c>
      <c r="M177" s="238">
        <v>845915.28</v>
      </c>
      <c r="N177" s="239">
        <v>7</v>
      </c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38">
        <v>120845.04</v>
      </c>
      <c r="Z177" s="239">
        <v>1</v>
      </c>
      <c r="AA177" s="240"/>
      <c r="AB177" s="240"/>
      <c r="AC177" s="240"/>
      <c r="AD177" s="240"/>
      <c r="AE177" s="240"/>
      <c r="AF177" s="240"/>
      <c r="AG177" s="240"/>
      <c r="AH177" s="240"/>
      <c r="AI177" s="238">
        <v>3987886.32</v>
      </c>
      <c r="AJ177" s="239">
        <v>33</v>
      </c>
    </row>
    <row r="178" spans="1:36" s="235" customFormat="1" ht="21.75" customHeight="1" x14ac:dyDescent="0.25">
      <c r="A178" s="236" t="s">
        <v>288</v>
      </c>
      <c r="B178" s="237">
        <v>22</v>
      </c>
      <c r="C178" s="238">
        <v>254426.92</v>
      </c>
      <c r="D178" s="239">
        <v>2</v>
      </c>
      <c r="E178" s="240"/>
      <c r="F178" s="240"/>
      <c r="G178" s="240"/>
      <c r="H178" s="240"/>
      <c r="I178" s="240"/>
      <c r="J178" s="240"/>
      <c r="K178" s="238">
        <v>381640.38</v>
      </c>
      <c r="L178" s="239">
        <v>3</v>
      </c>
      <c r="M178" s="240"/>
      <c r="N178" s="240"/>
      <c r="O178" s="240"/>
      <c r="P178" s="240"/>
      <c r="Q178" s="240"/>
      <c r="R178" s="240"/>
      <c r="S178" s="240"/>
      <c r="T178" s="240"/>
      <c r="U178" s="240"/>
      <c r="V178" s="240"/>
      <c r="W178" s="240"/>
      <c r="X178" s="240"/>
      <c r="Y178" s="240"/>
      <c r="Z178" s="240"/>
      <c r="AA178" s="240"/>
      <c r="AB178" s="240"/>
      <c r="AC178" s="238">
        <v>508853.84</v>
      </c>
      <c r="AD178" s="239">
        <v>4</v>
      </c>
      <c r="AE178" s="240"/>
      <c r="AF178" s="240"/>
      <c r="AG178" s="240"/>
      <c r="AH178" s="240"/>
      <c r="AI178" s="238">
        <v>1144921.1399999999</v>
      </c>
      <c r="AJ178" s="239">
        <v>9</v>
      </c>
    </row>
    <row r="179" spans="1:36" s="235" customFormat="1" ht="21.75" customHeight="1" x14ac:dyDescent="0.25">
      <c r="A179" s="236" t="s">
        <v>284</v>
      </c>
      <c r="B179" s="237">
        <v>23</v>
      </c>
      <c r="C179" s="238">
        <v>108025</v>
      </c>
      <c r="D179" s="239">
        <v>1</v>
      </c>
      <c r="E179" s="240"/>
      <c r="F179" s="240"/>
      <c r="G179" s="240"/>
      <c r="H179" s="240"/>
      <c r="I179" s="240"/>
      <c r="J179" s="240"/>
      <c r="K179" s="240"/>
      <c r="L179" s="240"/>
      <c r="M179" s="240"/>
      <c r="N179" s="240"/>
      <c r="O179" s="238">
        <v>324075</v>
      </c>
      <c r="P179" s="239">
        <v>3</v>
      </c>
      <c r="Q179" s="240"/>
      <c r="R179" s="240"/>
      <c r="S179" s="240"/>
      <c r="T179" s="240"/>
      <c r="U179" s="240"/>
      <c r="V179" s="240"/>
      <c r="W179" s="240"/>
      <c r="X179" s="240"/>
      <c r="Y179" s="240"/>
      <c r="Z179" s="240"/>
      <c r="AA179" s="240"/>
      <c r="AB179" s="240"/>
      <c r="AC179" s="240"/>
      <c r="AD179" s="240"/>
      <c r="AE179" s="240"/>
      <c r="AF179" s="240"/>
      <c r="AG179" s="240"/>
      <c r="AH179" s="240"/>
      <c r="AI179" s="238">
        <v>432100</v>
      </c>
      <c r="AJ179" s="239">
        <v>4</v>
      </c>
    </row>
    <row r="180" spans="1:36" s="235" customFormat="1" ht="21.75" customHeight="1" x14ac:dyDescent="0.25">
      <c r="A180" s="236" t="s">
        <v>285</v>
      </c>
      <c r="B180" s="237">
        <v>25</v>
      </c>
      <c r="C180" s="238">
        <v>1486459.26</v>
      </c>
      <c r="D180" s="239">
        <v>22</v>
      </c>
      <c r="E180" s="240"/>
      <c r="F180" s="240"/>
      <c r="G180" s="240"/>
      <c r="H180" s="240"/>
      <c r="I180" s="238">
        <v>8648490.2400000002</v>
      </c>
      <c r="J180" s="239">
        <v>128</v>
      </c>
      <c r="K180" s="240"/>
      <c r="L180" s="240"/>
      <c r="M180" s="240"/>
      <c r="N180" s="240"/>
      <c r="O180" s="240"/>
      <c r="P180" s="240"/>
      <c r="Q180" s="240"/>
      <c r="R180" s="240"/>
      <c r="S180" s="240"/>
      <c r="T180" s="240"/>
      <c r="U180" s="240"/>
      <c r="V180" s="240"/>
      <c r="W180" s="240"/>
      <c r="X180" s="240"/>
      <c r="Y180" s="240"/>
      <c r="Z180" s="240"/>
      <c r="AA180" s="240"/>
      <c r="AB180" s="240"/>
      <c r="AC180" s="240"/>
      <c r="AD180" s="240"/>
      <c r="AE180" s="240"/>
      <c r="AF180" s="240"/>
      <c r="AG180" s="240"/>
      <c r="AH180" s="240"/>
      <c r="AI180" s="238">
        <v>10134949.5</v>
      </c>
      <c r="AJ180" s="239">
        <v>150</v>
      </c>
    </row>
    <row r="181" spans="1:36" s="235" customFormat="1" ht="11.25" customHeight="1" x14ac:dyDescent="0.25">
      <c r="A181" s="236" t="s">
        <v>285</v>
      </c>
      <c r="B181" s="237">
        <v>26</v>
      </c>
      <c r="C181" s="238">
        <v>83107.92</v>
      </c>
      <c r="D181" s="239">
        <v>1</v>
      </c>
      <c r="E181" s="240"/>
      <c r="F181" s="240"/>
      <c r="G181" s="240"/>
      <c r="H181" s="240"/>
      <c r="I181" s="238">
        <v>166215.84</v>
      </c>
      <c r="J181" s="239">
        <v>2</v>
      </c>
      <c r="K181" s="240"/>
      <c r="L181" s="240"/>
      <c r="M181" s="240"/>
      <c r="N181" s="240"/>
      <c r="O181" s="240"/>
      <c r="P181" s="240"/>
      <c r="Q181" s="240"/>
      <c r="R181" s="240"/>
      <c r="S181" s="240"/>
      <c r="T181" s="240"/>
      <c r="U181" s="240"/>
      <c r="V181" s="240"/>
      <c r="W181" s="240"/>
      <c r="X181" s="240"/>
      <c r="Y181" s="240"/>
      <c r="Z181" s="240"/>
      <c r="AA181" s="240"/>
      <c r="AB181" s="240"/>
      <c r="AC181" s="240"/>
      <c r="AD181" s="240"/>
      <c r="AE181" s="240"/>
      <c r="AF181" s="240"/>
      <c r="AG181" s="240"/>
      <c r="AH181" s="240"/>
      <c r="AI181" s="238">
        <v>249323.76</v>
      </c>
      <c r="AJ181" s="239">
        <v>3</v>
      </c>
    </row>
    <row r="182" spans="1:36" s="235" customFormat="1" ht="11.25" customHeight="1" x14ac:dyDescent="0.25">
      <c r="A182" s="236" t="s">
        <v>287</v>
      </c>
      <c r="B182" s="237">
        <v>30</v>
      </c>
      <c r="C182" s="238">
        <v>997085.52</v>
      </c>
      <c r="D182" s="239">
        <v>8</v>
      </c>
      <c r="E182" s="240"/>
      <c r="F182" s="240"/>
      <c r="G182" s="240"/>
      <c r="H182" s="240"/>
      <c r="I182" s="240"/>
      <c r="J182" s="240"/>
      <c r="K182" s="240"/>
      <c r="L182" s="240"/>
      <c r="M182" s="240"/>
      <c r="N182" s="240"/>
      <c r="O182" s="240"/>
      <c r="P182" s="240"/>
      <c r="Q182" s="240"/>
      <c r="R182" s="240"/>
      <c r="S182" s="240"/>
      <c r="T182" s="240"/>
      <c r="U182" s="240"/>
      <c r="V182" s="240"/>
      <c r="W182" s="240"/>
      <c r="X182" s="240"/>
      <c r="Y182" s="240"/>
      <c r="Z182" s="240"/>
      <c r="AA182" s="240"/>
      <c r="AB182" s="240"/>
      <c r="AC182" s="240"/>
      <c r="AD182" s="240"/>
      <c r="AE182" s="240"/>
      <c r="AF182" s="240"/>
      <c r="AG182" s="240"/>
      <c r="AH182" s="240"/>
      <c r="AI182" s="238">
        <v>997085.52</v>
      </c>
      <c r="AJ182" s="239">
        <v>8</v>
      </c>
    </row>
    <row r="183" spans="1:36" s="235" customFormat="1" ht="21.75" customHeight="1" x14ac:dyDescent="0.25">
      <c r="A183" s="236" t="s">
        <v>275</v>
      </c>
      <c r="B183" s="237">
        <v>31</v>
      </c>
      <c r="C183" s="238">
        <v>1626728.3</v>
      </c>
      <c r="D183" s="239">
        <v>10</v>
      </c>
      <c r="E183" s="240"/>
      <c r="F183" s="240"/>
      <c r="G183" s="240"/>
      <c r="H183" s="240"/>
      <c r="I183" s="240"/>
      <c r="J183" s="240"/>
      <c r="K183" s="240"/>
      <c r="L183" s="240"/>
      <c r="M183" s="240"/>
      <c r="N183" s="240"/>
      <c r="O183" s="240"/>
      <c r="P183" s="240"/>
      <c r="Q183" s="240"/>
      <c r="R183" s="240"/>
      <c r="S183" s="240"/>
      <c r="T183" s="240"/>
      <c r="U183" s="240"/>
      <c r="V183" s="240"/>
      <c r="W183" s="238">
        <v>813364.15</v>
      </c>
      <c r="X183" s="239">
        <v>5</v>
      </c>
      <c r="Y183" s="240"/>
      <c r="Z183" s="240"/>
      <c r="AA183" s="240"/>
      <c r="AB183" s="240"/>
      <c r="AC183" s="240"/>
      <c r="AD183" s="240"/>
      <c r="AE183" s="238">
        <v>1952073.96</v>
      </c>
      <c r="AF183" s="239">
        <v>12</v>
      </c>
      <c r="AG183" s="238">
        <v>1138709.81</v>
      </c>
      <c r="AH183" s="239">
        <v>7</v>
      </c>
      <c r="AI183" s="238">
        <v>5530876.2199999997</v>
      </c>
      <c r="AJ183" s="239">
        <v>34</v>
      </c>
    </row>
    <row r="184" spans="1:36" s="235" customFormat="1" ht="21.75" customHeight="1" x14ac:dyDescent="0.25">
      <c r="A184" s="236" t="s">
        <v>275</v>
      </c>
      <c r="B184" s="237">
        <v>32</v>
      </c>
      <c r="C184" s="238">
        <v>2013078.6</v>
      </c>
      <c r="D184" s="239">
        <v>9</v>
      </c>
      <c r="E184" s="240"/>
      <c r="F184" s="240"/>
      <c r="G184" s="240"/>
      <c r="H184" s="240"/>
      <c r="I184" s="240"/>
      <c r="J184" s="240"/>
      <c r="K184" s="240"/>
      <c r="L184" s="240"/>
      <c r="M184" s="240"/>
      <c r="N184" s="240"/>
      <c r="O184" s="240"/>
      <c r="P184" s="240"/>
      <c r="Q184" s="240"/>
      <c r="R184" s="240"/>
      <c r="S184" s="240"/>
      <c r="T184" s="240"/>
      <c r="U184" s="240"/>
      <c r="V184" s="240"/>
      <c r="W184" s="238">
        <v>894701.6</v>
      </c>
      <c r="X184" s="239">
        <v>4</v>
      </c>
      <c r="Y184" s="240"/>
      <c r="Z184" s="240"/>
      <c r="AA184" s="240"/>
      <c r="AB184" s="240"/>
      <c r="AC184" s="240"/>
      <c r="AD184" s="240"/>
      <c r="AE184" s="238">
        <v>223675.4</v>
      </c>
      <c r="AF184" s="239">
        <v>1</v>
      </c>
      <c r="AG184" s="238">
        <v>223675.4</v>
      </c>
      <c r="AH184" s="239">
        <v>1</v>
      </c>
      <c r="AI184" s="238">
        <v>3355131</v>
      </c>
      <c r="AJ184" s="239">
        <v>15</v>
      </c>
    </row>
    <row r="185" spans="1:36" s="235" customFormat="1" ht="21.75" customHeight="1" x14ac:dyDescent="0.25">
      <c r="A185" s="236" t="s">
        <v>275</v>
      </c>
      <c r="B185" s="237">
        <v>33</v>
      </c>
      <c r="C185" s="240"/>
      <c r="D185" s="240"/>
      <c r="E185" s="240"/>
      <c r="F185" s="240"/>
      <c r="G185" s="240"/>
      <c r="H185" s="240"/>
      <c r="I185" s="240"/>
      <c r="J185" s="240"/>
      <c r="K185" s="240"/>
      <c r="L185" s="240"/>
      <c r="M185" s="240"/>
      <c r="N185" s="240"/>
      <c r="O185" s="240"/>
      <c r="P185" s="240"/>
      <c r="Q185" s="240"/>
      <c r="R185" s="240"/>
      <c r="S185" s="240"/>
      <c r="T185" s="240"/>
      <c r="U185" s="240"/>
      <c r="V185" s="240"/>
      <c r="W185" s="238">
        <v>569355.92000000004</v>
      </c>
      <c r="X185" s="239">
        <v>2</v>
      </c>
      <c r="Y185" s="240"/>
      <c r="Z185" s="240"/>
      <c r="AA185" s="240"/>
      <c r="AB185" s="240"/>
      <c r="AC185" s="240"/>
      <c r="AD185" s="240"/>
      <c r="AE185" s="240"/>
      <c r="AF185" s="240"/>
      <c r="AG185" s="238">
        <v>284677.96000000002</v>
      </c>
      <c r="AH185" s="239">
        <v>1</v>
      </c>
      <c r="AI185" s="238">
        <v>854033.88</v>
      </c>
      <c r="AJ185" s="239">
        <v>3</v>
      </c>
    </row>
    <row r="186" spans="1:36" s="235" customFormat="1" ht="21.75" customHeight="1" x14ac:dyDescent="0.25">
      <c r="A186" s="236" t="s">
        <v>275</v>
      </c>
      <c r="B186" s="237">
        <v>34</v>
      </c>
      <c r="C186" s="238">
        <v>1451848.9</v>
      </c>
      <c r="D186" s="239">
        <v>10</v>
      </c>
      <c r="E186" s="240"/>
      <c r="F186" s="240"/>
      <c r="G186" s="240"/>
      <c r="H186" s="240"/>
      <c r="I186" s="240"/>
      <c r="J186" s="240"/>
      <c r="K186" s="240"/>
      <c r="L186" s="240"/>
      <c r="M186" s="240"/>
      <c r="N186" s="240"/>
      <c r="O186" s="240"/>
      <c r="P186" s="240"/>
      <c r="Q186" s="240"/>
      <c r="R186" s="240"/>
      <c r="S186" s="240"/>
      <c r="T186" s="240"/>
      <c r="U186" s="240"/>
      <c r="V186" s="240"/>
      <c r="W186" s="238">
        <v>580739.56000000006</v>
      </c>
      <c r="X186" s="239">
        <v>4</v>
      </c>
      <c r="Y186" s="240"/>
      <c r="Z186" s="240"/>
      <c r="AA186" s="240"/>
      <c r="AB186" s="240"/>
      <c r="AC186" s="240"/>
      <c r="AD186" s="240"/>
      <c r="AE186" s="238">
        <v>580739.56000000006</v>
      </c>
      <c r="AF186" s="239">
        <v>4</v>
      </c>
      <c r="AG186" s="238">
        <v>580739.56000000006</v>
      </c>
      <c r="AH186" s="239">
        <v>4</v>
      </c>
      <c r="AI186" s="238">
        <v>3194067.58</v>
      </c>
      <c r="AJ186" s="239">
        <v>22</v>
      </c>
    </row>
    <row r="187" spans="1:36" s="235" customFormat="1" ht="21.75" customHeight="1" x14ac:dyDescent="0.25">
      <c r="A187" s="236" t="s">
        <v>275</v>
      </c>
      <c r="B187" s="237">
        <v>35</v>
      </c>
      <c r="C187" s="238">
        <v>998145.5</v>
      </c>
      <c r="D187" s="239">
        <v>5</v>
      </c>
      <c r="E187" s="240"/>
      <c r="F187" s="240"/>
      <c r="G187" s="240"/>
      <c r="H187" s="240"/>
      <c r="I187" s="240"/>
      <c r="J187" s="240"/>
      <c r="K187" s="240"/>
      <c r="L187" s="240"/>
      <c r="M187" s="240"/>
      <c r="N187" s="240"/>
      <c r="O187" s="240"/>
      <c r="P187" s="240"/>
      <c r="Q187" s="240"/>
      <c r="R187" s="240"/>
      <c r="S187" s="240"/>
      <c r="T187" s="240"/>
      <c r="U187" s="240"/>
      <c r="V187" s="240"/>
      <c r="W187" s="238">
        <v>199629.1</v>
      </c>
      <c r="X187" s="239">
        <v>1</v>
      </c>
      <c r="Y187" s="240"/>
      <c r="Z187" s="240"/>
      <c r="AA187" s="240"/>
      <c r="AB187" s="240"/>
      <c r="AC187" s="240"/>
      <c r="AD187" s="240"/>
      <c r="AE187" s="238">
        <v>199629.1</v>
      </c>
      <c r="AF187" s="239">
        <v>1</v>
      </c>
      <c r="AG187" s="238">
        <v>399258.2</v>
      </c>
      <c r="AH187" s="239">
        <v>2</v>
      </c>
      <c r="AI187" s="238">
        <v>1796661.9</v>
      </c>
      <c r="AJ187" s="239">
        <v>9</v>
      </c>
    </row>
    <row r="188" spans="1:36" s="235" customFormat="1" ht="21.75" customHeight="1" x14ac:dyDescent="0.25">
      <c r="A188" s="236" t="s">
        <v>275</v>
      </c>
      <c r="B188" s="237">
        <v>36</v>
      </c>
      <c r="C188" s="238">
        <v>1016293.2</v>
      </c>
      <c r="D188" s="239">
        <v>4</v>
      </c>
      <c r="E188" s="240"/>
      <c r="F188" s="240"/>
      <c r="G188" s="240"/>
      <c r="H188" s="240"/>
      <c r="I188" s="240"/>
      <c r="J188" s="240"/>
      <c r="K188" s="240"/>
      <c r="L188" s="240"/>
      <c r="M188" s="240"/>
      <c r="N188" s="240"/>
      <c r="O188" s="240"/>
      <c r="P188" s="240"/>
      <c r="Q188" s="240"/>
      <c r="R188" s="240"/>
      <c r="S188" s="240"/>
      <c r="T188" s="240"/>
      <c r="U188" s="240"/>
      <c r="V188" s="240"/>
      <c r="W188" s="240"/>
      <c r="X188" s="240"/>
      <c r="Y188" s="240"/>
      <c r="Z188" s="240"/>
      <c r="AA188" s="240"/>
      <c r="AB188" s="240"/>
      <c r="AC188" s="240"/>
      <c r="AD188" s="240"/>
      <c r="AE188" s="238">
        <v>254073.3</v>
      </c>
      <c r="AF188" s="239">
        <v>1</v>
      </c>
      <c r="AG188" s="238">
        <v>254073.3</v>
      </c>
      <c r="AH188" s="239">
        <v>1</v>
      </c>
      <c r="AI188" s="238">
        <v>1524439.8</v>
      </c>
      <c r="AJ188" s="239">
        <v>6</v>
      </c>
    </row>
    <row r="189" spans="1:36" s="235" customFormat="1" ht="21.75" customHeight="1" x14ac:dyDescent="0.25">
      <c r="A189" s="236" t="s">
        <v>275</v>
      </c>
      <c r="B189" s="237">
        <v>37</v>
      </c>
      <c r="C189" s="238">
        <v>2137688.16</v>
      </c>
      <c r="D189" s="239">
        <v>16</v>
      </c>
      <c r="E189" s="240"/>
      <c r="F189" s="240"/>
      <c r="G189" s="240"/>
      <c r="H189" s="240"/>
      <c r="I189" s="240"/>
      <c r="J189" s="240"/>
      <c r="K189" s="240"/>
      <c r="L189" s="240"/>
      <c r="M189" s="240"/>
      <c r="N189" s="240"/>
      <c r="O189" s="240"/>
      <c r="P189" s="240"/>
      <c r="Q189" s="240"/>
      <c r="R189" s="240"/>
      <c r="S189" s="240"/>
      <c r="T189" s="240"/>
      <c r="U189" s="240"/>
      <c r="V189" s="240"/>
      <c r="W189" s="240"/>
      <c r="X189" s="240"/>
      <c r="Y189" s="240"/>
      <c r="Z189" s="240"/>
      <c r="AA189" s="240"/>
      <c r="AB189" s="240"/>
      <c r="AC189" s="240"/>
      <c r="AD189" s="240"/>
      <c r="AE189" s="240"/>
      <c r="AF189" s="240"/>
      <c r="AG189" s="240"/>
      <c r="AH189" s="240"/>
      <c r="AI189" s="238">
        <v>2137688.16</v>
      </c>
      <c r="AJ189" s="239">
        <v>16</v>
      </c>
    </row>
    <row r="190" spans="1:36" s="235" customFormat="1" ht="21.75" customHeight="1" x14ac:dyDescent="0.25">
      <c r="A190" s="236" t="s">
        <v>275</v>
      </c>
      <c r="B190" s="237">
        <v>39</v>
      </c>
      <c r="C190" s="238">
        <v>1551946.97</v>
      </c>
      <c r="D190" s="239">
        <v>7</v>
      </c>
      <c r="E190" s="240"/>
      <c r="F190" s="240"/>
      <c r="G190" s="240"/>
      <c r="H190" s="240"/>
      <c r="I190" s="240"/>
      <c r="J190" s="240"/>
      <c r="K190" s="240"/>
      <c r="L190" s="240"/>
      <c r="M190" s="240"/>
      <c r="N190" s="240"/>
      <c r="O190" s="240"/>
      <c r="P190" s="240"/>
      <c r="Q190" s="240"/>
      <c r="R190" s="240"/>
      <c r="S190" s="240"/>
      <c r="T190" s="240"/>
      <c r="U190" s="240"/>
      <c r="V190" s="240"/>
      <c r="W190" s="240"/>
      <c r="X190" s="240"/>
      <c r="Y190" s="240"/>
      <c r="Z190" s="240"/>
      <c r="AA190" s="240"/>
      <c r="AB190" s="240"/>
      <c r="AC190" s="240"/>
      <c r="AD190" s="240"/>
      <c r="AE190" s="240"/>
      <c r="AF190" s="240"/>
      <c r="AG190" s="240"/>
      <c r="AH190" s="240"/>
      <c r="AI190" s="238">
        <v>1551946.97</v>
      </c>
      <c r="AJ190" s="239">
        <v>7</v>
      </c>
    </row>
    <row r="191" spans="1:36" s="235" customFormat="1" ht="21.75" customHeight="1" x14ac:dyDescent="0.25">
      <c r="A191" s="236" t="s">
        <v>275</v>
      </c>
      <c r="B191" s="237">
        <v>40</v>
      </c>
      <c r="C191" s="238">
        <v>3328663.6</v>
      </c>
      <c r="D191" s="239">
        <v>10</v>
      </c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0"/>
      <c r="Z191" s="240"/>
      <c r="AA191" s="240"/>
      <c r="AB191" s="240"/>
      <c r="AC191" s="240"/>
      <c r="AD191" s="240"/>
      <c r="AE191" s="240"/>
      <c r="AF191" s="240"/>
      <c r="AG191" s="240"/>
      <c r="AH191" s="240"/>
      <c r="AI191" s="238">
        <v>3328663.6</v>
      </c>
      <c r="AJ191" s="239">
        <v>10</v>
      </c>
    </row>
    <row r="192" spans="1:36" s="235" customFormat="1" ht="21.75" customHeight="1" x14ac:dyDescent="0.25">
      <c r="A192" s="236" t="s">
        <v>294</v>
      </c>
      <c r="B192" s="237">
        <v>42</v>
      </c>
      <c r="C192" s="240"/>
      <c r="D192" s="240"/>
      <c r="E192" s="238">
        <v>237627.24</v>
      </c>
      <c r="F192" s="239">
        <v>1</v>
      </c>
      <c r="G192" s="240"/>
      <c r="H192" s="240"/>
      <c r="I192" s="240"/>
      <c r="J192" s="240"/>
      <c r="K192" s="240"/>
      <c r="L192" s="240"/>
      <c r="M192" s="240"/>
      <c r="N192" s="240"/>
      <c r="O192" s="240"/>
      <c r="P192" s="240"/>
      <c r="Q192" s="240"/>
      <c r="R192" s="240"/>
      <c r="S192" s="240"/>
      <c r="T192" s="240"/>
      <c r="U192" s="240"/>
      <c r="V192" s="240"/>
      <c r="W192" s="240"/>
      <c r="X192" s="240"/>
      <c r="Y192" s="240"/>
      <c r="Z192" s="240"/>
      <c r="AA192" s="240"/>
      <c r="AB192" s="240"/>
      <c r="AC192" s="240"/>
      <c r="AD192" s="240"/>
      <c r="AE192" s="240"/>
      <c r="AF192" s="240"/>
      <c r="AG192" s="240"/>
      <c r="AH192" s="240"/>
      <c r="AI192" s="238">
        <v>237627.24</v>
      </c>
      <c r="AJ192" s="239">
        <v>1</v>
      </c>
    </row>
    <row r="193" spans="1:36" s="235" customFormat="1" ht="21.75" customHeight="1" x14ac:dyDescent="0.25">
      <c r="A193" s="236" t="s">
        <v>289</v>
      </c>
      <c r="B193" s="237">
        <v>43</v>
      </c>
      <c r="C193" s="238">
        <v>1703341.77</v>
      </c>
      <c r="D193" s="239">
        <v>13</v>
      </c>
      <c r="E193" s="240"/>
      <c r="F193" s="240"/>
      <c r="G193" s="240"/>
      <c r="H193" s="240"/>
      <c r="I193" s="240"/>
      <c r="J193" s="240"/>
      <c r="K193" s="240"/>
      <c r="L193" s="240"/>
      <c r="M193" s="240"/>
      <c r="N193" s="240"/>
      <c r="O193" s="240"/>
      <c r="P193" s="240"/>
      <c r="Q193" s="238">
        <v>3275657.25</v>
      </c>
      <c r="R193" s="239">
        <v>25</v>
      </c>
      <c r="S193" s="240"/>
      <c r="T193" s="240"/>
      <c r="U193" s="240"/>
      <c r="V193" s="240"/>
      <c r="W193" s="240"/>
      <c r="X193" s="240"/>
      <c r="Y193" s="240"/>
      <c r="Z193" s="240"/>
      <c r="AA193" s="240"/>
      <c r="AB193" s="240"/>
      <c r="AC193" s="240"/>
      <c r="AD193" s="240"/>
      <c r="AE193" s="240"/>
      <c r="AF193" s="240"/>
      <c r="AG193" s="240"/>
      <c r="AH193" s="240"/>
      <c r="AI193" s="238">
        <v>4978999.0199999996</v>
      </c>
      <c r="AJ193" s="239">
        <v>38</v>
      </c>
    </row>
    <row r="194" spans="1:36" s="235" customFormat="1" ht="21.75" customHeight="1" x14ac:dyDescent="0.25">
      <c r="A194" s="236" t="s">
        <v>289</v>
      </c>
      <c r="B194" s="237">
        <v>44</v>
      </c>
      <c r="C194" s="240"/>
      <c r="D194" s="240"/>
      <c r="E194" s="240"/>
      <c r="F194" s="240"/>
      <c r="G194" s="240"/>
      <c r="H194" s="240"/>
      <c r="I194" s="240"/>
      <c r="J194" s="240"/>
      <c r="K194" s="240"/>
      <c r="L194" s="240"/>
      <c r="M194" s="240"/>
      <c r="N194" s="240"/>
      <c r="O194" s="240"/>
      <c r="P194" s="240"/>
      <c r="Q194" s="238">
        <v>2732233.84</v>
      </c>
      <c r="R194" s="239">
        <v>14</v>
      </c>
      <c r="S194" s="240"/>
      <c r="T194" s="240"/>
      <c r="U194" s="240"/>
      <c r="V194" s="240"/>
      <c r="W194" s="240"/>
      <c r="X194" s="240"/>
      <c r="Y194" s="240"/>
      <c r="Z194" s="240"/>
      <c r="AA194" s="240"/>
      <c r="AB194" s="240"/>
      <c r="AC194" s="240"/>
      <c r="AD194" s="240"/>
      <c r="AE194" s="240"/>
      <c r="AF194" s="240"/>
      <c r="AG194" s="240"/>
      <c r="AH194" s="240"/>
      <c r="AI194" s="238">
        <v>2732233.84</v>
      </c>
      <c r="AJ194" s="239">
        <v>14</v>
      </c>
    </row>
    <row r="195" spans="1:36" s="235" customFormat="1" ht="21.75" customHeight="1" x14ac:dyDescent="0.25">
      <c r="A195" s="236" t="s">
        <v>289</v>
      </c>
      <c r="B195" s="237">
        <v>46</v>
      </c>
      <c r="C195" s="238">
        <v>1803626.63</v>
      </c>
      <c r="D195" s="239">
        <v>13</v>
      </c>
      <c r="E195" s="240"/>
      <c r="F195" s="240"/>
      <c r="G195" s="240"/>
      <c r="H195" s="240"/>
      <c r="I195" s="240"/>
      <c r="J195" s="240"/>
      <c r="K195" s="240"/>
      <c r="L195" s="240"/>
      <c r="M195" s="240"/>
      <c r="N195" s="240"/>
      <c r="O195" s="240"/>
      <c r="P195" s="240"/>
      <c r="Q195" s="238">
        <v>4023474.79</v>
      </c>
      <c r="R195" s="239">
        <v>29</v>
      </c>
      <c r="S195" s="240"/>
      <c r="T195" s="240"/>
      <c r="U195" s="240"/>
      <c r="V195" s="240"/>
      <c r="W195" s="240"/>
      <c r="X195" s="240"/>
      <c r="Y195" s="238">
        <v>277481.02</v>
      </c>
      <c r="Z195" s="239">
        <v>2</v>
      </c>
      <c r="AA195" s="240"/>
      <c r="AB195" s="240"/>
      <c r="AC195" s="240"/>
      <c r="AD195" s="240"/>
      <c r="AE195" s="240"/>
      <c r="AF195" s="240"/>
      <c r="AG195" s="238">
        <v>138740.51</v>
      </c>
      <c r="AH195" s="239">
        <v>1</v>
      </c>
      <c r="AI195" s="238">
        <v>6243322.9500000002</v>
      </c>
      <c r="AJ195" s="239">
        <v>45</v>
      </c>
    </row>
    <row r="196" spans="1:36" s="235" customFormat="1" ht="21.75" customHeight="1" x14ac:dyDescent="0.25">
      <c r="A196" s="236" t="s">
        <v>281</v>
      </c>
      <c r="B196" s="237">
        <v>48</v>
      </c>
      <c r="C196" s="238">
        <v>629123.74</v>
      </c>
      <c r="D196" s="239">
        <v>7</v>
      </c>
      <c r="E196" s="238">
        <v>2156995.6800000002</v>
      </c>
      <c r="F196" s="239">
        <v>24</v>
      </c>
      <c r="G196" s="240"/>
      <c r="H196" s="240"/>
      <c r="I196" s="240"/>
      <c r="J196" s="240"/>
      <c r="K196" s="240"/>
      <c r="L196" s="240"/>
      <c r="M196" s="240"/>
      <c r="N196" s="240"/>
      <c r="O196" s="240"/>
      <c r="P196" s="240"/>
      <c r="Q196" s="240"/>
      <c r="R196" s="240"/>
      <c r="S196" s="238">
        <v>89874.82</v>
      </c>
      <c r="T196" s="239">
        <v>1</v>
      </c>
      <c r="U196" s="240"/>
      <c r="V196" s="240"/>
      <c r="W196" s="240"/>
      <c r="X196" s="240"/>
      <c r="Y196" s="240"/>
      <c r="Z196" s="240"/>
      <c r="AA196" s="240"/>
      <c r="AB196" s="240"/>
      <c r="AC196" s="240"/>
      <c r="AD196" s="240"/>
      <c r="AE196" s="240"/>
      <c r="AF196" s="240"/>
      <c r="AG196" s="240"/>
      <c r="AH196" s="240"/>
      <c r="AI196" s="238">
        <v>2875994.24</v>
      </c>
      <c r="AJ196" s="239">
        <v>32</v>
      </c>
    </row>
    <row r="197" spans="1:36" s="235" customFormat="1" ht="11.25" customHeight="1" x14ac:dyDescent="0.25">
      <c r="A197" s="236" t="s">
        <v>281</v>
      </c>
      <c r="B197" s="237">
        <v>49</v>
      </c>
      <c r="C197" s="238">
        <v>131883.23000000001</v>
      </c>
      <c r="D197" s="239">
        <v>1</v>
      </c>
      <c r="E197" s="238">
        <v>263766.46000000002</v>
      </c>
      <c r="F197" s="239">
        <v>2</v>
      </c>
      <c r="G197" s="240"/>
      <c r="H197" s="240"/>
      <c r="I197" s="240"/>
      <c r="J197" s="240"/>
      <c r="K197" s="240"/>
      <c r="L197" s="240"/>
      <c r="M197" s="240"/>
      <c r="N197" s="240"/>
      <c r="O197" s="240"/>
      <c r="P197" s="240"/>
      <c r="Q197" s="240"/>
      <c r="R197" s="240"/>
      <c r="S197" s="240"/>
      <c r="T197" s="240"/>
      <c r="U197" s="240"/>
      <c r="V197" s="240"/>
      <c r="W197" s="240"/>
      <c r="X197" s="240"/>
      <c r="Y197" s="240"/>
      <c r="Z197" s="240"/>
      <c r="AA197" s="240"/>
      <c r="AB197" s="240"/>
      <c r="AC197" s="240"/>
      <c r="AD197" s="240"/>
      <c r="AE197" s="240"/>
      <c r="AF197" s="240"/>
      <c r="AG197" s="240"/>
      <c r="AH197" s="240"/>
      <c r="AI197" s="238">
        <v>395649.69</v>
      </c>
      <c r="AJ197" s="239">
        <v>3</v>
      </c>
    </row>
    <row r="198" spans="1:36" s="235" customFormat="1" ht="21.75" customHeight="1" x14ac:dyDescent="0.25">
      <c r="A198" s="236" t="s">
        <v>297</v>
      </c>
      <c r="B198" s="237">
        <v>50</v>
      </c>
      <c r="C198" s="240"/>
      <c r="D198" s="240"/>
      <c r="E198" s="240"/>
      <c r="F198" s="240"/>
      <c r="G198" s="238">
        <v>233490.5</v>
      </c>
      <c r="H198" s="239">
        <v>2</v>
      </c>
      <c r="I198" s="240"/>
      <c r="J198" s="240"/>
      <c r="K198" s="240"/>
      <c r="L198" s="240"/>
      <c r="M198" s="240"/>
      <c r="N198" s="240"/>
      <c r="O198" s="238">
        <v>233490.5</v>
      </c>
      <c r="P198" s="239">
        <v>2</v>
      </c>
      <c r="Q198" s="240"/>
      <c r="R198" s="240"/>
      <c r="S198" s="240"/>
      <c r="T198" s="240"/>
      <c r="U198" s="240"/>
      <c r="V198" s="240"/>
      <c r="W198" s="240"/>
      <c r="X198" s="240"/>
      <c r="Y198" s="240"/>
      <c r="Z198" s="240"/>
      <c r="AA198" s="240"/>
      <c r="AB198" s="240"/>
      <c r="AC198" s="240"/>
      <c r="AD198" s="240"/>
      <c r="AE198" s="240"/>
      <c r="AF198" s="240"/>
      <c r="AG198" s="240"/>
      <c r="AH198" s="240"/>
      <c r="AI198" s="238">
        <v>466981</v>
      </c>
      <c r="AJ198" s="239">
        <v>4</v>
      </c>
    </row>
    <row r="199" spans="1:36" s="243" customFormat="1" ht="21.75" customHeight="1" x14ac:dyDescent="0.25">
      <c r="A199" s="347" t="s">
        <v>4</v>
      </c>
      <c r="B199" s="347"/>
      <c r="C199" s="241">
        <v>23518975.93</v>
      </c>
      <c r="D199" s="242">
        <v>154</v>
      </c>
      <c r="E199" s="241">
        <v>6352823.71</v>
      </c>
      <c r="F199" s="242">
        <v>41</v>
      </c>
      <c r="G199" s="241">
        <v>233490.5</v>
      </c>
      <c r="H199" s="242">
        <v>2</v>
      </c>
      <c r="I199" s="241">
        <v>8814706.0800000001</v>
      </c>
      <c r="J199" s="242">
        <v>130</v>
      </c>
      <c r="K199" s="241">
        <v>3402766.38</v>
      </c>
      <c r="L199" s="242">
        <v>28</v>
      </c>
      <c r="M199" s="241">
        <v>845915.28</v>
      </c>
      <c r="N199" s="242">
        <v>7</v>
      </c>
      <c r="O199" s="241">
        <v>557565.5</v>
      </c>
      <c r="P199" s="242">
        <v>5</v>
      </c>
      <c r="Q199" s="241">
        <v>16001740.609999999</v>
      </c>
      <c r="R199" s="242">
        <v>74</v>
      </c>
      <c r="S199" s="241">
        <v>89874.82</v>
      </c>
      <c r="T199" s="242">
        <v>1</v>
      </c>
      <c r="U199" s="241">
        <v>3023064.74</v>
      </c>
      <c r="V199" s="242">
        <v>11</v>
      </c>
      <c r="W199" s="241">
        <v>3057790.33</v>
      </c>
      <c r="X199" s="242">
        <v>16</v>
      </c>
      <c r="Y199" s="241">
        <v>398326.06</v>
      </c>
      <c r="Z199" s="242">
        <v>3</v>
      </c>
      <c r="AA199" s="241">
        <v>3728871.2</v>
      </c>
      <c r="AB199" s="242">
        <v>14</v>
      </c>
      <c r="AC199" s="241">
        <v>508853.84</v>
      </c>
      <c r="AD199" s="242">
        <v>4</v>
      </c>
      <c r="AE199" s="241">
        <v>3210191.32</v>
      </c>
      <c r="AF199" s="242">
        <v>19</v>
      </c>
      <c r="AG199" s="241">
        <v>4069726.95</v>
      </c>
      <c r="AH199" s="242">
        <v>21</v>
      </c>
      <c r="AI199" s="241">
        <v>77814683.25</v>
      </c>
      <c r="AJ199" s="242">
        <v>530</v>
      </c>
    </row>
  </sheetData>
  <mergeCells count="112">
    <mergeCell ref="AI165:AJ165"/>
    <mergeCell ref="A199:B199"/>
    <mergeCell ref="AD1:AJ2"/>
    <mergeCell ref="N1:V2"/>
    <mergeCell ref="W165:X165"/>
    <mergeCell ref="Y165:Z165"/>
    <mergeCell ref="AA165:AB165"/>
    <mergeCell ref="AC165:AD165"/>
    <mergeCell ref="AE165:AF165"/>
    <mergeCell ref="AG165:AH165"/>
    <mergeCell ref="K165:L165"/>
    <mergeCell ref="M165:N165"/>
    <mergeCell ref="O165:P165"/>
    <mergeCell ref="Q165:R165"/>
    <mergeCell ref="S165:T165"/>
    <mergeCell ref="U165:V165"/>
    <mergeCell ref="A165:A167"/>
    <mergeCell ref="B165:B167"/>
    <mergeCell ref="C165:D165"/>
    <mergeCell ref="E165:F165"/>
    <mergeCell ref="G165:H165"/>
    <mergeCell ref="I165:J165"/>
    <mergeCell ref="AI129:AJ129"/>
    <mergeCell ref="A160:B160"/>
    <mergeCell ref="B162:AJ162"/>
    <mergeCell ref="A163:AI163"/>
    <mergeCell ref="W129:X129"/>
    <mergeCell ref="Y129:Z129"/>
    <mergeCell ref="AA129:AB129"/>
    <mergeCell ref="AC129:AD129"/>
    <mergeCell ref="AE129:AF129"/>
    <mergeCell ref="AG129:AH129"/>
    <mergeCell ref="K129:L129"/>
    <mergeCell ref="M129:N129"/>
    <mergeCell ref="O129:P129"/>
    <mergeCell ref="Q129:R129"/>
    <mergeCell ref="S129:T129"/>
    <mergeCell ref="U129:V129"/>
    <mergeCell ref="A129:A131"/>
    <mergeCell ref="B129:B131"/>
    <mergeCell ref="C129:D129"/>
    <mergeCell ref="E129:F129"/>
    <mergeCell ref="G129:H129"/>
    <mergeCell ref="I129:J129"/>
    <mergeCell ref="AI90:AJ90"/>
    <mergeCell ref="A124:B124"/>
    <mergeCell ref="B126:AJ126"/>
    <mergeCell ref="A127:AI127"/>
    <mergeCell ref="W90:X90"/>
    <mergeCell ref="Y90:Z90"/>
    <mergeCell ref="AA90:AB90"/>
    <mergeCell ref="AC90:AD90"/>
    <mergeCell ref="AE90:AF90"/>
    <mergeCell ref="AG90:AH90"/>
    <mergeCell ref="K90:L90"/>
    <mergeCell ref="M90:N90"/>
    <mergeCell ref="O90:P90"/>
    <mergeCell ref="Q90:R90"/>
    <mergeCell ref="S90:T90"/>
    <mergeCell ref="U90:V90"/>
    <mergeCell ref="A90:A92"/>
    <mergeCell ref="B90:B92"/>
    <mergeCell ref="C90:D90"/>
    <mergeCell ref="E90:F90"/>
    <mergeCell ref="G90:H90"/>
    <mergeCell ref="I90:J90"/>
    <mergeCell ref="AI51:AJ51"/>
    <mergeCell ref="A85:B85"/>
    <mergeCell ref="B87:AJ87"/>
    <mergeCell ref="A88:AI88"/>
    <mergeCell ref="W51:X51"/>
    <mergeCell ref="Y51:Z51"/>
    <mergeCell ref="AA51:AB51"/>
    <mergeCell ref="AC51:AD51"/>
    <mergeCell ref="AE51:AF51"/>
    <mergeCell ref="AG51:AH51"/>
    <mergeCell ref="K51:L51"/>
    <mergeCell ref="M51:N51"/>
    <mergeCell ref="O51:P51"/>
    <mergeCell ref="Q51:R51"/>
    <mergeCell ref="S51:T51"/>
    <mergeCell ref="U51:V51"/>
    <mergeCell ref="A51:A53"/>
    <mergeCell ref="B51:B53"/>
    <mergeCell ref="C51:D51"/>
    <mergeCell ref="E51:F51"/>
    <mergeCell ref="G51:H51"/>
    <mergeCell ref="I51:J51"/>
    <mergeCell ref="A46:B46"/>
    <mergeCell ref="B48:AJ48"/>
    <mergeCell ref="A49:AI49"/>
    <mergeCell ref="W7:X7"/>
    <mergeCell ref="Y7:Z7"/>
    <mergeCell ref="AA7:AB7"/>
    <mergeCell ref="AC7:AD7"/>
    <mergeCell ref="AE7:AF7"/>
    <mergeCell ref="AG7:AH7"/>
    <mergeCell ref="K7:L7"/>
    <mergeCell ref="M7:N7"/>
    <mergeCell ref="O7:P7"/>
    <mergeCell ref="Q7:R7"/>
    <mergeCell ref="S7:T7"/>
    <mergeCell ref="U7:V7"/>
    <mergeCell ref="B4:AJ4"/>
    <mergeCell ref="A5:AI5"/>
    <mergeCell ref="A7:A9"/>
    <mergeCell ref="B7:B9"/>
    <mergeCell ref="C7:D7"/>
    <mergeCell ref="E7:F7"/>
    <mergeCell ref="G7:H7"/>
    <mergeCell ref="I7:J7"/>
    <mergeCell ref="AI7:AJ7"/>
  </mergeCells>
  <pageMargins left="0.75" right="0.75" top="1" bottom="1" header="0.5" footer="0.5"/>
  <pageSetup paperSize="9" scale="37" orientation="landscape" verticalDpi="0" r:id="rId1"/>
  <rowBreaks count="5" manualBreakCount="5">
    <brk id="46" max="16383" man="1"/>
    <brk id="85" max="16383" man="1"/>
    <brk id="124" max="16383" man="1"/>
    <brk id="160" max="16383" man="1"/>
    <brk id="19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2</vt:i4>
      </vt:variant>
    </vt:vector>
  </HeadingPairs>
  <TitlesOfParts>
    <vt:vector size="30" baseType="lpstr">
      <vt:lpstr>прил 9.1 </vt:lpstr>
      <vt:lpstr>прил 9</vt:lpstr>
      <vt:lpstr>прил 8.1</vt:lpstr>
      <vt:lpstr>прил 8</vt:lpstr>
      <vt:lpstr>прил 7.1</vt:lpstr>
      <vt:lpstr>прил 7</vt:lpstr>
      <vt:lpstr>прил 6.3</vt:lpstr>
      <vt:lpstr>прил 6.2</vt:lpstr>
      <vt:lpstr>прил 6.1</vt:lpstr>
      <vt:lpstr>прил 6 ВМП</vt:lpstr>
      <vt:lpstr>прил 5.1</vt:lpstr>
      <vt:lpstr>прил 5 Роды</vt:lpstr>
      <vt:lpstr>прил 4.1 </vt:lpstr>
      <vt:lpstr>прил 4</vt:lpstr>
      <vt:lpstr>прил 3.1</vt:lpstr>
      <vt:lpstr>прил 3</vt:lpstr>
      <vt:lpstr>прил 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1.8'!Область_печати</vt:lpstr>
      <vt:lpstr>'прил 6 ВМП'!Область_печати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2018-10-31T12:33:38Z</dcterms:modified>
</cp:coreProperties>
</file>